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Pol'!$A$1:$U$108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/>
  <c r="I52"/>
  <c r="I51"/>
  <c r="I50"/>
  <c r="I49"/>
  <c r="I48"/>
  <c r="I16" s="1"/>
  <c r="I47"/>
  <c r="G39"/>
  <c r="F39"/>
  <c r="G98" i="12"/>
  <c r="AC98"/>
  <c r="AD98"/>
  <c r="G9"/>
  <c r="M9" s="1"/>
  <c r="I9"/>
  <c r="I8" s="1"/>
  <c r="K9"/>
  <c r="K8" s="1"/>
  <c r="O9"/>
  <c r="Q9"/>
  <c r="Q8" s="1"/>
  <c r="U9"/>
  <c r="U8" s="1"/>
  <c r="G10"/>
  <c r="I10"/>
  <c r="K10"/>
  <c r="M10"/>
  <c r="O10"/>
  <c r="Q10"/>
  <c r="U10"/>
  <c r="G11"/>
  <c r="I11"/>
  <c r="K11"/>
  <c r="M11"/>
  <c r="O11"/>
  <c r="Q11"/>
  <c r="U11"/>
  <c r="G12"/>
  <c r="M12" s="1"/>
  <c r="I12"/>
  <c r="K12"/>
  <c r="O12"/>
  <c r="O8" s="1"/>
  <c r="Q12"/>
  <c r="U12"/>
  <c r="G13"/>
  <c r="M13" s="1"/>
  <c r="I13"/>
  <c r="K13"/>
  <c r="O13"/>
  <c r="Q13"/>
  <c r="U13"/>
  <c r="G14"/>
  <c r="I14"/>
  <c r="K14"/>
  <c r="M14"/>
  <c r="O14"/>
  <c r="Q14"/>
  <c r="U14"/>
  <c r="G17"/>
  <c r="I17"/>
  <c r="K17"/>
  <c r="M17"/>
  <c r="O17"/>
  <c r="Q17"/>
  <c r="U17"/>
  <c r="G18"/>
  <c r="M18" s="1"/>
  <c r="I18"/>
  <c r="K18"/>
  <c r="O18"/>
  <c r="Q18"/>
  <c r="U18"/>
  <c r="G20"/>
  <c r="M20" s="1"/>
  <c r="I20"/>
  <c r="K20"/>
  <c r="O20"/>
  <c r="Q20"/>
  <c r="U20"/>
  <c r="G22"/>
  <c r="I22"/>
  <c r="I21" s="1"/>
  <c r="K22"/>
  <c r="M22"/>
  <c r="O22"/>
  <c r="Q22"/>
  <c r="Q21" s="1"/>
  <c r="U22"/>
  <c r="G27"/>
  <c r="M27" s="1"/>
  <c r="I27"/>
  <c r="K27"/>
  <c r="O27"/>
  <c r="O21" s="1"/>
  <c r="Q27"/>
  <c r="U27"/>
  <c r="G28"/>
  <c r="I28"/>
  <c r="K28"/>
  <c r="M28"/>
  <c r="O28"/>
  <c r="Q28"/>
  <c r="U28"/>
  <c r="G29"/>
  <c r="M29" s="1"/>
  <c r="I29"/>
  <c r="K29"/>
  <c r="K21" s="1"/>
  <c r="O29"/>
  <c r="Q29"/>
  <c r="U29"/>
  <c r="U21" s="1"/>
  <c r="G31"/>
  <c r="I31"/>
  <c r="K31"/>
  <c r="M31"/>
  <c r="O31"/>
  <c r="Q31"/>
  <c r="U31"/>
  <c r="G34"/>
  <c r="M34" s="1"/>
  <c r="I34"/>
  <c r="K34"/>
  <c r="O34"/>
  <c r="Q34"/>
  <c r="U34"/>
  <c r="G38"/>
  <c r="I38"/>
  <c r="K38"/>
  <c r="M38"/>
  <c r="O38"/>
  <c r="Q38"/>
  <c r="U38"/>
  <c r="G41"/>
  <c r="M41" s="1"/>
  <c r="I41"/>
  <c r="K41"/>
  <c r="O41"/>
  <c r="Q41"/>
  <c r="U41"/>
  <c r="G42"/>
  <c r="I42"/>
  <c r="K42"/>
  <c r="M42"/>
  <c r="O42"/>
  <c r="Q42"/>
  <c r="U42"/>
  <c r="G52"/>
  <c r="M52" s="1"/>
  <c r="I52"/>
  <c r="K52"/>
  <c r="O52"/>
  <c r="Q52"/>
  <c r="U52"/>
  <c r="G55"/>
  <c r="I55"/>
  <c r="K55"/>
  <c r="M55"/>
  <c r="O55"/>
  <c r="Q55"/>
  <c r="U55"/>
  <c r="G64"/>
  <c r="M64" s="1"/>
  <c r="I64"/>
  <c r="K64"/>
  <c r="O64"/>
  <c r="Q64"/>
  <c r="U64"/>
  <c r="G65"/>
  <c r="I65"/>
  <c r="K65"/>
  <c r="M65"/>
  <c r="O65"/>
  <c r="Q65"/>
  <c r="U65"/>
  <c r="G68"/>
  <c r="M68" s="1"/>
  <c r="I68"/>
  <c r="K68"/>
  <c r="O68"/>
  <c r="Q68"/>
  <c r="U68"/>
  <c r="G72"/>
  <c r="I72"/>
  <c r="K72"/>
  <c r="M72"/>
  <c r="O72"/>
  <c r="Q72"/>
  <c r="U72"/>
  <c r="G73"/>
  <c r="K73"/>
  <c r="O73"/>
  <c r="U73"/>
  <c r="G74"/>
  <c r="I74"/>
  <c r="I73" s="1"/>
  <c r="K74"/>
  <c r="M74"/>
  <c r="M73" s="1"/>
  <c r="O74"/>
  <c r="Q74"/>
  <c r="Q73" s="1"/>
  <c r="U74"/>
  <c r="G78"/>
  <c r="G79"/>
  <c r="I79"/>
  <c r="I78" s="1"/>
  <c r="K79"/>
  <c r="M79"/>
  <c r="O79"/>
  <c r="Q79"/>
  <c r="Q78" s="1"/>
  <c r="U79"/>
  <c r="G84"/>
  <c r="M84" s="1"/>
  <c r="I84"/>
  <c r="K84"/>
  <c r="K78" s="1"/>
  <c r="O84"/>
  <c r="Q84"/>
  <c r="U84"/>
  <c r="U78" s="1"/>
  <c r="G85"/>
  <c r="I85"/>
  <c r="K85"/>
  <c r="M85"/>
  <c r="O85"/>
  <c r="Q85"/>
  <c r="U85"/>
  <c r="G86"/>
  <c r="M86" s="1"/>
  <c r="I86"/>
  <c r="K86"/>
  <c r="O86"/>
  <c r="O78" s="1"/>
  <c r="Q86"/>
  <c r="U86"/>
  <c r="I87"/>
  <c r="Q87"/>
  <c r="G88"/>
  <c r="G87" s="1"/>
  <c r="I88"/>
  <c r="K88"/>
  <c r="K87" s="1"/>
  <c r="O88"/>
  <c r="O87" s="1"/>
  <c r="Q88"/>
  <c r="U88"/>
  <c r="U87" s="1"/>
  <c r="G92"/>
  <c r="M92" s="1"/>
  <c r="I92"/>
  <c r="K92"/>
  <c r="K91" s="1"/>
  <c r="O92"/>
  <c r="O91" s="1"/>
  <c r="Q92"/>
  <c r="U92"/>
  <c r="U91" s="1"/>
  <c r="G93"/>
  <c r="I93"/>
  <c r="I91" s="1"/>
  <c r="K93"/>
  <c r="M93"/>
  <c r="O93"/>
  <c r="Q93"/>
  <c r="Q91" s="1"/>
  <c r="U93"/>
  <c r="G94"/>
  <c r="M94" s="1"/>
  <c r="I94"/>
  <c r="K94"/>
  <c r="O94"/>
  <c r="Q94"/>
  <c r="U94"/>
  <c r="G96"/>
  <c r="M96" s="1"/>
  <c r="M95" s="1"/>
  <c r="I96"/>
  <c r="I95" s="1"/>
  <c r="K96"/>
  <c r="K95" s="1"/>
  <c r="O96"/>
  <c r="O95" s="1"/>
  <c r="Q96"/>
  <c r="Q95" s="1"/>
  <c r="U96"/>
  <c r="U95" s="1"/>
  <c r="I20" i="1"/>
  <c r="I19"/>
  <c r="I18"/>
  <c r="G27"/>
  <c r="G25"/>
  <c r="G26" s="1"/>
  <c r="F40"/>
  <c r="G23" s="1"/>
  <c r="G40"/>
  <c r="H40"/>
  <c r="I40"/>
  <c r="J39" s="1"/>
  <c r="J40"/>
  <c r="J28"/>
  <c r="J26"/>
  <c r="G38"/>
  <c r="F38"/>
  <c r="H32"/>
  <c r="J23"/>
  <c r="J24"/>
  <c r="J25"/>
  <c r="J27"/>
  <c r="E24"/>
  <c r="E26"/>
  <c r="I17" l="1"/>
  <c r="I21" s="1"/>
  <c r="I54"/>
  <c r="H39"/>
  <c r="I39" s="1"/>
  <c r="G24"/>
  <c r="G29" s="1"/>
  <c r="G28"/>
  <c r="M8" i="12"/>
  <c r="M21"/>
  <c r="M91"/>
  <c r="M78"/>
  <c r="G8"/>
  <c r="G95"/>
  <c r="G91"/>
  <c r="M88"/>
  <c r="M87" s="1"/>
  <c r="G2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<sst xmlns="http://schemas.openxmlformats.org/spreadsheetml/2006/main" count="396" uniqueCount="216">
  <si>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</si>
  <si>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</si>
  <si>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</si>
  <si>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</si>
  <si>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</si>
  <si>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</si>
  <si>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</si>
  <si>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</si>
  <si>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</si>
  <si>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</si>
  <si>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</si>
  <si>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</si>
  <si>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</si>
  <si>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</si>
  <si>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</si>
  <si>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</si>
  <si>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</si>
  <si>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</si>
  <si>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</si>
  <si>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</si>
  <si>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</si>
  <si>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</si>
  <si>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</si>
  <si>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</si>
  <si>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</si>
  <si>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</si>
  <si>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</si>
  <si>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</si>
  <si>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</si>
  <si>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</si>
  <si>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</si>
  <si>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</si>
  <si>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</si>
  <si>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</si>
  <si>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</si>
  <si>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</si>
  <si>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</si>
  <si>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</si>
  <si>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</si>
  <si>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</si>
  <si>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</si>
  <si>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</si>
  <si>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</si>
  <si>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hospic Sv. Alžběty, Brno</t>
  </si>
  <si>
    <t>Rozpočet:</t>
  </si>
  <si>
    <t>Misto</t>
  </si>
  <si>
    <t>2B. FÁZE – TERASY</t>
  </si>
  <si>
    <t xml:space="preserve">	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</si>
  <si>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</si>
  <si>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</si>
  <si>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</si>
  <si>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</si>
  <si>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</si>
  <si>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</si>
  <si>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</si>
  <si>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</si>
  <si>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</si>
  <si>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</si>
  <si>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</si>
  <si>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</si>
  <si>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</si>
  <si>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</si>
  <si>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</si>
  <si>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</si>
  <si>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</si>
  <si>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</si>
  <si>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</si>
  <si>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</si>
  <si>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</si>
  <si>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</si>
  <si>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</si>
  <si>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</si>
  <si>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</si>
  <si>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</si>
  <si>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</si>
  <si>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</si>
  <si>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</si>
  <si>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</si>
  <si>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</si>
  <si>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</si>
  <si>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</si>
  <si>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</si>
  <si>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</si>
  <si>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</si>
  <si>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</si>
  <si>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</si>
  <si>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</si>
  <si>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</si>
  <si>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</si>
  <si>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</si>
  <si>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</si>
  <si>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</si>
  <si>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</si>
  <si>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</si>
  <si>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131201113R00</t>
  </si>
  <si>
    <t>Hloubení nezapaž. jam hor.3 do 10000 m3, STROJNĚ</t>
  </si>
  <si>
    <t>m3</t>
  </si>
  <si>
    <t>POL1_0</t>
  </si>
  <si>
    <t>131201119R00</t>
  </si>
  <si>
    <t>Příplatek za lepivost - hloubení nezap.jam v hor.3</t>
  </si>
  <si>
    <t>162701105R00</t>
  </si>
  <si>
    <t>Vodorovné přemístění výkopku z hor.1-4 do 10000 m</t>
  </si>
  <si>
    <t>162100010RAB</t>
  </si>
  <si>
    <t>Vodorovné přemístění výkopku, příplatek za každých dalších 5 km</t>
  </si>
  <si>
    <t>POL2_0</t>
  </si>
  <si>
    <t>199000002R00</t>
  </si>
  <si>
    <t>Poplatek za skládku horniny 1- 4</t>
  </si>
  <si>
    <t>175101201R00</t>
  </si>
  <si>
    <t>Obsyp objektu bez prohození sypaniny</t>
  </si>
  <si>
    <t>pod severní terasou okolo opěrné zdi:</t>
  </si>
  <si>
    <t>VV</t>
  </si>
  <si>
    <t>2*1,5*1*(30,36+13,1+3,2+2,6)</t>
  </si>
  <si>
    <t>583318004R</t>
  </si>
  <si>
    <t>Dovoz stěrku pro obsyp rampy a terasy</t>
  </si>
  <si>
    <t>POL3_0</t>
  </si>
  <si>
    <t>Kamenivo těžené frakce  16/32 Jihomor. kraj</t>
  </si>
  <si>
    <t>t</t>
  </si>
  <si>
    <t>3,8*(13,08*2+17,7)</t>
  </si>
  <si>
    <t>174101102R00</t>
  </si>
  <si>
    <t>Zásyp ruční se zhutněním</t>
  </si>
  <si>
    <t>273322611R00</t>
  </si>
  <si>
    <t>Železobeton zákl.desek C 30/37 XA3</t>
  </si>
  <si>
    <t>rampa:</t>
  </si>
  <si>
    <t>19,95*0,12</t>
  </si>
  <si>
    <t>jižní terasa:</t>
  </si>
  <si>
    <t>0,12*84,3</t>
  </si>
  <si>
    <t>273351215R00</t>
  </si>
  <si>
    <t>Bednění stěn základových desek - zřízení</t>
  </si>
  <si>
    <t>m2</t>
  </si>
  <si>
    <t>273351216R00</t>
  </si>
  <si>
    <t>Bednění stěn základových desek - odstranění</t>
  </si>
  <si>
    <t>273362021R00</t>
  </si>
  <si>
    <t>Výztuž základových desek ze svařovaných sití KARI</t>
  </si>
  <si>
    <t>152,34*2</t>
  </si>
  <si>
    <t>289970111R00</t>
  </si>
  <si>
    <t>Vrstva geotextilie Geofiltex 300g/m2</t>
  </si>
  <si>
    <t>viz. situace:</t>
  </si>
  <si>
    <t>1377,9</t>
  </si>
  <si>
    <t>273313511R00</t>
  </si>
  <si>
    <t xml:space="preserve">Beton základových desek prostý C 12/15 </t>
  </si>
  <si>
    <t>podkladní beton, severní opěrná zeď:</t>
  </si>
  <si>
    <t>(13,1+3,13)*1*0,1</t>
  </si>
  <si>
    <t>(17,26+13,1)*1*0,1</t>
  </si>
  <si>
    <t>638,8*0,4</t>
  </si>
  <si>
    <t>273313711R00</t>
  </si>
  <si>
    <t xml:space="preserve">Beton základových desek prostý C 25/30 </t>
  </si>
  <si>
    <t>severní terasa operna zed:</t>
  </si>
  <si>
    <t>základy nepodsklepená část:</t>
  </si>
  <si>
    <t>řez 8:</t>
  </si>
  <si>
    <t>0,3*0,65*14,94</t>
  </si>
  <si>
    <t>0,3*(0,65+0,2+0,15)*16,02</t>
  </si>
  <si>
    <t>severnější stěna:</t>
  </si>
  <si>
    <t>řez 7:</t>
  </si>
  <si>
    <t>0,3*0,65*7,3</t>
  </si>
  <si>
    <t>0,3*1*8,98</t>
  </si>
  <si>
    <t>212755114R00</t>
  </si>
  <si>
    <t>Trativody z drenážních trubek DN 10 cm bez lože</t>
  </si>
  <si>
    <t>m</t>
  </si>
  <si>
    <t>34+34+13,1+13,1+3,13+3,13</t>
  </si>
  <si>
    <t>severní rampa:</t>
  </si>
  <si>
    <t>274351215R00</t>
  </si>
  <si>
    <t>Bednění stěn základových pasů - zřízení</t>
  </si>
  <si>
    <t>severní terasa + rampa:</t>
  </si>
  <si>
    <t>(34,13)*2*1,82</t>
  </si>
  <si>
    <t>(16,28)*2*1,82</t>
  </si>
  <si>
    <t>jižní rampa:</t>
  </si>
  <si>
    <t>u budovy:</t>
  </si>
  <si>
    <t>1*1,3*(7,03+1,7+13,45+1,5+3,5)</t>
  </si>
  <si>
    <t>ve dvoře:</t>
  </si>
  <si>
    <t>2*1,3*(7,03+1,7+13,45+1,5+3,5)</t>
  </si>
  <si>
    <t>274351216R00</t>
  </si>
  <si>
    <t>Bednění stěn základových pasů - odstranění</t>
  </si>
  <si>
    <t>274313711R00</t>
  </si>
  <si>
    <t>Beton základových pasů prostý C 25/30</t>
  </si>
  <si>
    <t>plocha trávníku:</t>
  </si>
  <si>
    <t>275,8</t>
  </si>
  <si>
    <t>274361721R00</t>
  </si>
  <si>
    <t>Výztuž základových pasů z oceli 10 425 (BSt 500 S)</t>
  </si>
  <si>
    <t>dle výpisu statiky:</t>
  </si>
  <si>
    <t>32,4828*0,05</t>
  </si>
  <si>
    <t>bude upřesněno:</t>
  </si>
  <si>
    <t>RX1</t>
  </si>
  <si>
    <t>Schodiště venkovní na terasu 1.32</t>
  </si>
  <si>
    <t>kpl</t>
  </si>
  <si>
    <t>998011003R00</t>
  </si>
  <si>
    <t>Přesun hmot pro budovy zděné výšky do 24 m</t>
  </si>
  <si>
    <t>240</t>
  </si>
  <si>
    <t>další rozdělení:-10</t>
  </si>
  <si>
    <t>přesun fasády do 1. etapy:-(41+21)</t>
  </si>
  <si>
    <t>711112002RZ1</t>
  </si>
  <si>
    <t>Izolace proti vlhkosti svislá asf. lak, za studena, 1x nátěr - včetné dodávky asfaltového laku</t>
  </si>
  <si>
    <t>terasa sever:</t>
  </si>
  <si>
    <t>(1,82+0,65)*(34,125-0,5-2,495-0,6+13,1+3,13)</t>
  </si>
  <si>
    <t>terasa jih:</t>
  </si>
  <si>
    <t>1*2*(7,03+1,7+13,45+1,5+3,5)</t>
  </si>
  <si>
    <t>711210020RA0</t>
  </si>
  <si>
    <t>Stěrka hydroizolační těsnicí hmotou</t>
  </si>
  <si>
    <t>711150012RA0</t>
  </si>
  <si>
    <t>Izolace proti vodě svislá přitavená, 1x</t>
  </si>
  <si>
    <t>998711101R00</t>
  </si>
  <si>
    <t>Přesun hmot pro izolace proti vodě, pro opěrné zdi</t>
  </si>
  <si>
    <t>76600-001</t>
  </si>
  <si>
    <t>01/18+02/14 Betonový květník 1500x650x675 mm, dle PD</t>
  </si>
  <si>
    <t>kus</t>
  </si>
  <si>
    <t>16</t>
  </si>
  <si>
    <t>zrušení květníků 24.4.2019:-3</t>
  </si>
  <si>
    <t>76700-001</t>
  </si>
  <si>
    <t>Z 1/4 Vnější zábradlí na terase, dle PD, kompletní provede</t>
  </si>
  <si>
    <t>Z 1/5 Madlo a vodící tyč - vnější, dle PD, kompletní provede</t>
  </si>
  <si>
    <t>Z 1/6 Zábradlí s vodící tyčí - vnější, dle PD, kompletní provede</t>
  </si>
  <si>
    <t>005111020R</t>
  </si>
  <si>
    <t>Osázení betonových truhlíků, dle sadových úprav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</si>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</sst>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Stavitel%202019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 t="s">
        <v>47</v>
      </c>
      <c r="J11" s="11"/>
    </row>
    <row r="12" spans="1:15" ht="15.75" customHeight="1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SUMIF(F47:F53,A16,I47:I53)+SUMIF(F47:F53,"PSU",I47:I53)</f>
        <v>0</v>
      </c>
      <c r="J16" s="93"/>
    </row>
    <row r="17" spans="1:10" ht="23.25" customHeight="1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SUMIF(F47:F53,A17,I47:I53)</f>
        <v>0</v>
      </c>
      <c r="J17" s="93"/>
    </row>
    <row r="18" spans="1:10" ht="23.25" customHeight="1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SUMIF(F47:F53,A18,I47:I53)</f>
        <v>0</v>
      </c>
      <c r="J18" s="93"/>
    </row>
    <row r="19" spans="1:10" ht="23.25" customHeight="1">
      <c r="A19" s="193" t="s">
        <v>65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SUMIF(F47:F53,A19,I47:I53)</f>
        <v>0</v>
      </c>
      <c r="J19" s="93"/>
    </row>
    <row r="20" spans="1:10" ht="23.25" customHeight="1">
      <c r="A20" s="193" t="s">
        <v>66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SUMIF(F47:F53,A20,I47:I53)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50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43657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>
      <c r="A39" s="131">
        <v>0</v>
      </c>
      <c r="B39" s="137" t="s">
        <v>48</v>
      </c>
      <c r="C39" s="138" t="s">
        <v>46</v>
      </c>
      <c r="D39" s="139"/>
      <c r="E39" s="139"/>
      <c r="F39" s="147">
        <f>'Rozpočet Pol'!AC98</f>
        <v>0</v>
      </c>
      <c r="G39" s="148">
        <f>'Rozpočet Pol'!AD98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49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>
      <c r="B44" s="161" t="s">
        <v>51</v>
      </c>
    </row>
    <row r="46" spans="1:10" ht="25.5" customHeight="1">
      <c r="A46" s="162"/>
      <c r="B46" s="168" t="s">
        <v>16</v>
      </c>
      <c r="C46" s="168" t="s">
        <v>5</v>
      </c>
      <c r="D46" s="169"/>
      <c r="E46" s="169"/>
      <c r="F46" s="172" t="s">
        <v>52</v>
      </c>
      <c r="G46" s="172"/>
      <c r="H46" s="172"/>
      <c r="I46" s="173" t="s">
        <v>28</v>
      </c>
      <c r="J46" s="173"/>
    </row>
    <row r="47" spans="1:10" ht="25.5" customHeight="1">
      <c r="A47" s="163"/>
      <c r="B47" s="174" t="s">
        <v>53</v>
      </c>
      <c r="C47" s="175" t="s">
        <v>54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>
      <c r="A48" s="163"/>
      <c r="B48" s="166" t="s">
        <v>55</v>
      </c>
      <c r="C48" s="165" t="s">
        <v>56</v>
      </c>
      <c r="D48" s="167"/>
      <c r="E48" s="167"/>
      <c r="F48" s="183" t="s">
        <v>23</v>
      </c>
      <c r="G48" s="184"/>
      <c r="H48" s="184"/>
      <c r="I48" s="185">
        <f>'Rozpočet Pol'!G21</f>
        <v>0</v>
      </c>
      <c r="J48" s="185"/>
    </row>
    <row r="49" spans="1:10" ht="25.5" customHeight="1">
      <c r="A49" s="163"/>
      <c r="B49" s="166" t="s">
        <v>57</v>
      </c>
      <c r="C49" s="165" t="s">
        <v>58</v>
      </c>
      <c r="D49" s="167"/>
      <c r="E49" s="167"/>
      <c r="F49" s="183" t="s">
        <v>23</v>
      </c>
      <c r="G49" s="184"/>
      <c r="H49" s="184"/>
      <c r="I49" s="185">
        <f>'Rozpočet Pol'!G73</f>
        <v>0</v>
      </c>
      <c r="J49" s="185"/>
    </row>
    <row r="50" spans="1:10" ht="25.5" customHeight="1">
      <c r="A50" s="163"/>
      <c r="B50" s="166" t="s">
        <v>59</v>
      </c>
      <c r="C50" s="165" t="s">
        <v>60</v>
      </c>
      <c r="D50" s="167"/>
      <c r="E50" s="167"/>
      <c r="F50" s="183" t="s">
        <v>24</v>
      </c>
      <c r="G50" s="184"/>
      <c r="H50" s="184"/>
      <c r="I50" s="185">
        <f>'Rozpočet Pol'!G78</f>
        <v>0</v>
      </c>
      <c r="J50" s="185"/>
    </row>
    <row r="51" spans="1:10" ht="25.5" customHeight="1">
      <c r="A51" s="163"/>
      <c r="B51" s="166" t="s">
        <v>61</v>
      </c>
      <c r="C51" s="165" t="s">
        <v>62</v>
      </c>
      <c r="D51" s="167"/>
      <c r="E51" s="167"/>
      <c r="F51" s="183" t="s">
        <v>24</v>
      </c>
      <c r="G51" s="184"/>
      <c r="H51" s="184"/>
      <c r="I51" s="185">
        <f>'Rozpočet Pol'!G87</f>
        <v>0</v>
      </c>
      <c r="J51" s="185"/>
    </row>
    <row r="52" spans="1:10" ht="25.5" customHeight="1">
      <c r="A52" s="163"/>
      <c r="B52" s="166" t="s">
        <v>63</v>
      </c>
      <c r="C52" s="165" t="s">
        <v>64</v>
      </c>
      <c r="D52" s="167"/>
      <c r="E52" s="167"/>
      <c r="F52" s="183" t="s">
        <v>24</v>
      </c>
      <c r="G52" s="184"/>
      <c r="H52" s="184"/>
      <c r="I52" s="185">
        <f>'Rozpočet Pol'!G91</f>
        <v>0</v>
      </c>
      <c r="J52" s="185"/>
    </row>
    <row r="53" spans="1:10" ht="25.5" customHeight="1">
      <c r="A53" s="163"/>
      <c r="B53" s="177" t="s">
        <v>65</v>
      </c>
      <c r="C53" s="178" t="s">
        <v>26</v>
      </c>
      <c r="D53" s="179"/>
      <c r="E53" s="179"/>
      <c r="F53" s="186" t="s">
        <v>65</v>
      </c>
      <c r="G53" s="187"/>
      <c r="H53" s="187"/>
      <c r="I53" s="188">
        <f>'Rozpočet Pol'!G95</f>
        <v>0</v>
      </c>
      <c r="J53" s="188"/>
    </row>
    <row r="54" spans="1:10" ht="25.5" customHeight="1">
      <c r="A54" s="164"/>
      <c r="B54" s="170" t="s">
        <v>1</v>
      </c>
      <c r="C54" s="170"/>
      <c r="D54" s="171"/>
      <c r="E54" s="171"/>
      <c r="F54" s="189"/>
      <c r="G54" s="190"/>
      <c r="H54" s="190"/>
      <c r="I54" s="191">
        <f>SUM(I47:I53)</f>
        <v>0</v>
      </c>
      <c r="J54" s="191"/>
    </row>
    <row r="55" spans="1:10">
      <c r="F55" s="192"/>
      <c r="G55" s="130"/>
      <c r="H55" s="192"/>
      <c r="I55" s="130"/>
      <c r="J55" s="130"/>
    </row>
    <row r="56" spans="1:10">
      <c r="F56" s="192"/>
      <c r="G56" s="130"/>
      <c r="H56" s="192"/>
      <c r="I56" s="130"/>
      <c r="J56" s="130"/>
    </row>
    <row r="57" spans="1:10">
      <c r="F57" s="192"/>
      <c r="G57" s="130"/>
      <c r="H57" s="192"/>
      <c r="I57" s="130"/>
      <c r="J57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8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5" t="s">
        <v>6</v>
      </c>
      <c r="B1" s="195"/>
      <c r="C1" s="195"/>
      <c r="D1" s="195"/>
      <c r="E1" s="195"/>
      <c r="F1" s="195"/>
      <c r="G1" s="195"/>
      <c r="AE1" t="s">
        <v>68</v>
      </c>
    </row>
    <row r="2" spans="1:60" ht="24.95" customHeight="1">
      <c r="A2" s="202" t="s">
        <v>67</v>
      </c>
      <c r="B2" s="196"/>
      <c r="C2" s="197" t="s">
        <v>46</v>
      </c>
      <c r="D2" s="198"/>
      <c r="E2" s="198"/>
      <c r="F2" s="198"/>
      <c r="G2" s="204"/>
      <c r="AE2" t="s">
        <v>69</v>
      </c>
    </row>
    <row r="3" spans="1:60" ht="24.95" customHeight="1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70</v>
      </c>
    </row>
    <row r="4" spans="1:60" ht="24.95" hidden="1" customHeight="1">
      <c r="A4" s="203" t="s">
        <v>8</v>
      </c>
      <c r="B4" s="201"/>
      <c r="C4" s="199"/>
      <c r="D4" s="200"/>
      <c r="E4" s="200"/>
      <c r="F4" s="200"/>
      <c r="G4" s="205"/>
      <c r="AE4" t="s">
        <v>71</v>
      </c>
    </row>
    <row r="5" spans="1:60" hidden="1">
      <c r="A5" s="206" t="s">
        <v>72</v>
      </c>
      <c r="B5" s="207"/>
      <c r="C5" s="208"/>
      <c r="D5" s="209"/>
      <c r="E5" s="209"/>
      <c r="F5" s="209"/>
      <c r="G5" s="210"/>
      <c r="AE5" t="s">
        <v>73</v>
      </c>
    </row>
    <row r="7" spans="1:60" ht="38.25">
      <c r="A7" s="215" t="s">
        <v>74</v>
      </c>
      <c r="B7" s="216" t="s">
        <v>75</v>
      </c>
      <c r="C7" s="216" t="s">
        <v>76</v>
      </c>
      <c r="D7" s="215" t="s">
        <v>77</v>
      </c>
      <c r="E7" s="215" t="s">
        <v>78</v>
      </c>
      <c r="F7" s="211" t="s">
        <v>79</v>
      </c>
      <c r="G7" s="234" t="s">
        <v>28</v>
      </c>
      <c r="H7" s="235" t="s">
        <v>29</v>
      </c>
      <c r="I7" s="235" t="s">
        <v>80</v>
      </c>
      <c r="J7" s="235" t="s">
        <v>30</v>
      </c>
      <c r="K7" s="235" t="s">
        <v>81</v>
      </c>
      <c r="L7" s="235" t="s">
        <v>82</v>
      </c>
      <c r="M7" s="235" t="s">
        <v>83</v>
      </c>
      <c r="N7" s="235" t="s">
        <v>84</v>
      </c>
      <c r="O7" s="235" t="s">
        <v>85</v>
      </c>
      <c r="P7" s="235" t="s">
        <v>86</v>
      </c>
      <c r="Q7" s="235" t="s">
        <v>87</v>
      </c>
      <c r="R7" s="235" t="s">
        <v>88</v>
      </c>
      <c r="S7" s="235" t="s">
        <v>89</v>
      </c>
      <c r="T7" s="235" t="s">
        <v>90</v>
      </c>
      <c r="U7" s="218" t="s">
        <v>91</v>
      </c>
    </row>
    <row r="8" spans="1:60">
      <c r="A8" s="236" t="s">
        <v>92</v>
      </c>
      <c r="B8" s="237" t="s">
        <v>53</v>
      </c>
      <c r="C8" s="238" t="s">
        <v>54</v>
      </c>
      <c r="D8" s="239"/>
      <c r="E8" s="240"/>
      <c r="F8" s="241"/>
      <c r="G8" s="241">
        <f>SUMIF(AE9:AE20,"&lt;&gt;NOR",G9:G20)</f>
        <v>0</v>
      </c>
      <c r="H8" s="241"/>
      <c r="I8" s="241">
        <f>SUM(I9:I20)</f>
        <v>0</v>
      </c>
      <c r="J8" s="241"/>
      <c r="K8" s="241">
        <f>SUM(K9:K20)</f>
        <v>0</v>
      </c>
      <c r="L8" s="241"/>
      <c r="M8" s="241">
        <f>SUM(M9:M20)</f>
        <v>0</v>
      </c>
      <c r="N8" s="217"/>
      <c r="O8" s="217">
        <f>SUM(O9:O20)</f>
        <v>324.18</v>
      </c>
      <c r="P8" s="217"/>
      <c r="Q8" s="217">
        <f>SUM(Q9:Q20)</f>
        <v>0</v>
      </c>
      <c r="R8" s="217"/>
      <c r="S8" s="217"/>
      <c r="T8" s="236"/>
      <c r="U8" s="217">
        <f>SUM(U9:U20)</f>
        <v>535.41</v>
      </c>
      <c r="AE8" t="s">
        <v>93</v>
      </c>
    </row>
    <row r="9" spans="1:60" outlineLevel="1">
      <c r="A9" s="213">
        <v>1</v>
      </c>
      <c r="B9" s="219" t="s">
        <v>94</v>
      </c>
      <c r="C9" s="264" t="s">
        <v>95</v>
      </c>
      <c r="D9" s="221" t="s">
        <v>96</v>
      </c>
      <c r="E9" s="228">
        <v>73.338999999999999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15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0.1</v>
      </c>
      <c r="U9" s="222">
        <f>ROUND(E9*T9,2)</f>
        <v>7.33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97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13">
        <v>2</v>
      </c>
      <c r="B10" s="219" t="s">
        <v>98</v>
      </c>
      <c r="C10" s="264" t="s">
        <v>99</v>
      </c>
      <c r="D10" s="221" t="s">
        <v>96</v>
      </c>
      <c r="E10" s="228">
        <v>73.338999999999999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15</v>
      </c>
      <c r="M10" s="232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4.3099999999999999E-2</v>
      </c>
      <c r="U10" s="222">
        <f>ROUND(E10*T10,2)</f>
        <v>3.16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97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>
      <c r="A11" s="213">
        <v>3</v>
      </c>
      <c r="B11" s="219" t="s">
        <v>100</v>
      </c>
      <c r="C11" s="264" t="s">
        <v>101</v>
      </c>
      <c r="D11" s="221" t="s">
        <v>96</v>
      </c>
      <c r="E11" s="228">
        <v>73.338999999999999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15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1.0999999999999999E-2</v>
      </c>
      <c r="U11" s="222">
        <f>ROUND(E11*T11,2)</f>
        <v>0.81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97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>
      <c r="A12" s="213">
        <v>4</v>
      </c>
      <c r="B12" s="219" t="s">
        <v>102</v>
      </c>
      <c r="C12" s="264" t="s">
        <v>103</v>
      </c>
      <c r="D12" s="221" t="s">
        <v>96</v>
      </c>
      <c r="E12" s="228">
        <v>73.338999999999999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15</v>
      </c>
      <c r="M12" s="232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</v>
      </c>
      <c r="U12" s="222">
        <f>ROUND(E12*T12,2)</f>
        <v>0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104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3">
        <v>5</v>
      </c>
      <c r="B13" s="219" t="s">
        <v>105</v>
      </c>
      <c r="C13" s="264" t="s">
        <v>106</v>
      </c>
      <c r="D13" s="221" t="s">
        <v>96</v>
      </c>
      <c r="E13" s="228">
        <v>73.338999999999999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15</v>
      </c>
      <c r="M13" s="232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97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13">
        <v>6</v>
      </c>
      <c r="B14" s="219" t="s">
        <v>107</v>
      </c>
      <c r="C14" s="264" t="s">
        <v>108</v>
      </c>
      <c r="D14" s="221" t="s">
        <v>96</v>
      </c>
      <c r="E14" s="228">
        <v>147.78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15</v>
      </c>
      <c r="M14" s="232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2.1949999999999998</v>
      </c>
      <c r="U14" s="222">
        <f>ROUND(E14*T14,2)</f>
        <v>324.38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97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13"/>
      <c r="B15" s="219"/>
      <c r="C15" s="265" t="s">
        <v>109</v>
      </c>
      <c r="D15" s="224"/>
      <c r="E15" s="229"/>
      <c r="F15" s="232"/>
      <c r="G15" s="232"/>
      <c r="H15" s="232"/>
      <c r="I15" s="232"/>
      <c r="J15" s="232"/>
      <c r="K15" s="232"/>
      <c r="L15" s="232"/>
      <c r="M15" s="232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110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13"/>
      <c r="B16" s="219"/>
      <c r="C16" s="265" t="s">
        <v>111</v>
      </c>
      <c r="D16" s="224"/>
      <c r="E16" s="229">
        <v>147.78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110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3">
        <v>7</v>
      </c>
      <c r="B17" s="219" t="s">
        <v>112</v>
      </c>
      <c r="C17" s="264" t="s">
        <v>113</v>
      </c>
      <c r="D17" s="221" t="s">
        <v>96</v>
      </c>
      <c r="E17" s="228">
        <v>147.78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15</v>
      </c>
      <c r="M17" s="232">
        <f>G17*(1+L17/100)</f>
        <v>0</v>
      </c>
      <c r="N17" s="222">
        <v>1</v>
      </c>
      <c r="O17" s="222">
        <f>ROUND(E17*N17,5)</f>
        <v>147.78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114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3">
        <v>8</v>
      </c>
      <c r="B18" s="219" t="s">
        <v>112</v>
      </c>
      <c r="C18" s="264" t="s">
        <v>115</v>
      </c>
      <c r="D18" s="221" t="s">
        <v>116</v>
      </c>
      <c r="E18" s="228">
        <v>176.4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15</v>
      </c>
      <c r="M18" s="232">
        <f>G18*(1+L18/100)</f>
        <v>0</v>
      </c>
      <c r="N18" s="222">
        <v>1</v>
      </c>
      <c r="O18" s="222">
        <f>ROUND(E18*N18,5)</f>
        <v>176.4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114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13"/>
      <c r="B19" s="219"/>
      <c r="C19" s="265" t="s">
        <v>117</v>
      </c>
      <c r="D19" s="224"/>
      <c r="E19" s="229">
        <v>166.66800000000001</v>
      </c>
      <c r="F19" s="232"/>
      <c r="G19" s="232"/>
      <c r="H19" s="232"/>
      <c r="I19" s="232"/>
      <c r="J19" s="232"/>
      <c r="K19" s="232"/>
      <c r="L19" s="232"/>
      <c r="M19" s="232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110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13">
        <v>9</v>
      </c>
      <c r="B20" s="219" t="s">
        <v>118</v>
      </c>
      <c r="C20" s="264" t="s">
        <v>119</v>
      </c>
      <c r="D20" s="221" t="s">
        <v>96</v>
      </c>
      <c r="E20" s="228">
        <v>161.19999999999999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15</v>
      </c>
      <c r="M20" s="232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1.2390000000000001</v>
      </c>
      <c r="U20" s="222">
        <f>ROUND(E20*T20,2)</f>
        <v>199.73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97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>
      <c r="A21" s="214" t="s">
        <v>92</v>
      </c>
      <c r="B21" s="220" t="s">
        <v>55</v>
      </c>
      <c r="C21" s="266" t="s">
        <v>56</v>
      </c>
      <c r="D21" s="225"/>
      <c r="E21" s="230"/>
      <c r="F21" s="233"/>
      <c r="G21" s="233">
        <f>SUMIF(AE22:AE72,"&lt;&gt;NOR",G22:G72)</f>
        <v>0</v>
      </c>
      <c r="H21" s="233"/>
      <c r="I21" s="233">
        <f>SUM(I22:I72)</f>
        <v>0</v>
      </c>
      <c r="J21" s="233"/>
      <c r="K21" s="233">
        <f>SUM(K22:K72)</f>
        <v>0</v>
      </c>
      <c r="L21" s="233"/>
      <c r="M21" s="233">
        <f>SUM(M22:M72)</f>
        <v>0</v>
      </c>
      <c r="N21" s="226"/>
      <c r="O21" s="226">
        <f>SUM(O22:O72)</f>
        <v>172.62460000000002</v>
      </c>
      <c r="P21" s="226"/>
      <c r="Q21" s="226">
        <f>SUM(Q22:Q72)</f>
        <v>0</v>
      </c>
      <c r="R21" s="226"/>
      <c r="S21" s="226"/>
      <c r="T21" s="227"/>
      <c r="U21" s="226">
        <f>SUM(U22:U72)</f>
        <v>603.62</v>
      </c>
      <c r="AE21" t="s">
        <v>93</v>
      </c>
    </row>
    <row r="22" spans="1:60" outlineLevel="1">
      <c r="A22" s="213">
        <v>10</v>
      </c>
      <c r="B22" s="219" t="s">
        <v>120</v>
      </c>
      <c r="C22" s="264" t="s">
        <v>121</v>
      </c>
      <c r="D22" s="221" t="s">
        <v>96</v>
      </c>
      <c r="E22" s="228">
        <v>12.51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15</v>
      </c>
      <c r="M22" s="232">
        <f>G22*(1+L22/100)</f>
        <v>0</v>
      </c>
      <c r="N22" s="222">
        <v>2.5249999999999999</v>
      </c>
      <c r="O22" s="222">
        <f>ROUND(E22*N22,5)</f>
        <v>31.58775</v>
      </c>
      <c r="P22" s="222">
        <v>0</v>
      </c>
      <c r="Q22" s="222">
        <f>ROUND(E22*P22,5)</f>
        <v>0</v>
      </c>
      <c r="R22" s="222"/>
      <c r="S22" s="222"/>
      <c r="T22" s="223">
        <v>0.48</v>
      </c>
      <c r="U22" s="222">
        <f>ROUND(E22*T22,2)</f>
        <v>6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97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3"/>
      <c r="B23" s="219"/>
      <c r="C23" s="265" t="s">
        <v>122</v>
      </c>
      <c r="D23" s="224"/>
      <c r="E23" s="229"/>
      <c r="F23" s="232"/>
      <c r="G23" s="232"/>
      <c r="H23" s="232"/>
      <c r="I23" s="232"/>
      <c r="J23" s="232"/>
      <c r="K23" s="232"/>
      <c r="L23" s="232"/>
      <c r="M23" s="232"/>
      <c r="N23" s="222"/>
      <c r="O23" s="222"/>
      <c r="P23" s="222"/>
      <c r="Q23" s="222"/>
      <c r="R23" s="222"/>
      <c r="S23" s="222"/>
      <c r="T23" s="223"/>
      <c r="U23" s="222"/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110</v>
      </c>
      <c r="AF23" s="212">
        <v>0</v>
      </c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13"/>
      <c r="B24" s="219"/>
      <c r="C24" s="265" t="s">
        <v>123</v>
      </c>
      <c r="D24" s="224"/>
      <c r="E24" s="229">
        <v>2.3940000000000001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110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13"/>
      <c r="B25" s="219"/>
      <c r="C25" s="265" t="s">
        <v>124</v>
      </c>
      <c r="D25" s="224"/>
      <c r="E25" s="229"/>
      <c r="F25" s="232"/>
      <c r="G25" s="232"/>
      <c r="H25" s="232"/>
      <c r="I25" s="232"/>
      <c r="J25" s="232"/>
      <c r="K25" s="232"/>
      <c r="L25" s="232"/>
      <c r="M25" s="232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110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3"/>
      <c r="B26" s="219"/>
      <c r="C26" s="265" t="s">
        <v>125</v>
      </c>
      <c r="D26" s="224"/>
      <c r="E26" s="229">
        <v>10.116</v>
      </c>
      <c r="F26" s="232"/>
      <c r="G26" s="232"/>
      <c r="H26" s="232"/>
      <c r="I26" s="232"/>
      <c r="J26" s="232"/>
      <c r="K26" s="232"/>
      <c r="L26" s="232"/>
      <c r="M26" s="232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110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13">
        <v>11</v>
      </c>
      <c r="B27" s="219" t="s">
        <v>126</v>
      </c>
      <c r="C27" s="264" t="s">
        <v>127</v>
      </c>
      <c r="D27" s="221" t="s">
        <v>128</v>
      </c>
      <c r="E27" s="228">
        <v>19.734999999999999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15</v>
      </c>
      <c r="M27" s="232">
        <f>G27*(1+L27/100)</f>
        <v>0</v>
      </c>
      <c r="N27" s="222">
        <v>3.9199999999999999E-2</v>
      </c>
      <c r="O27" s="222">
        <f>ROUND(E27*N27,5)</f>
        <v>0.77361000000000002</v>
      </c>
      <c r="P27" s="222">
        <v>0</v>
      </c>
      <c r="Q27" s="222">
        <f>ROUND(E27*P27,5)</f>
        <v>0</v>
      </c>
      <c r="R27" s="222"/>
      <c r="S27" s="222"/>
      <c r="T27" s="223">
        <v>1.6</v>
      </c>
      <c r="U27" s="222">
        <f>ROUND(E27*T27,2)</f>
        <v>31.58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97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13">
        <v>12</v>
      </c>
      <c r="B28" s="219" t="s">
        <v>129</v>
      </c>
      <c r="C28" s="264" t="s">
        <v>130</v>
      </c>
      <c r="D28" s="221" t="s">
        <v>128</v>
      </c>
      <c r="E28" s="228">
        <v>19.734999999999999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15</v>
      </c>
      <c r="M28" s="232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0.32</v>
      </c>
      <c r="U28" s="222">
        <f>ROUND(E28*T28,2)</f>
        <v>6.32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97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>
      <c r="A29" s="213">
        <v>13</v>
      </c>
      <c r="B29" s="219" t="s">
        <v>131</v>
      </c>
      <c r="C29" s="264" t="s">
        <v>132</v>
      </c>
      <c r="D29" s="221" t="s">
        <v>116</v>
      </c>
      <c r="E29" s="228">
        <v>0.56440000000000001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15</v>
      </c>
      <c r="M29" s="232">
        <f>G29*(1+L29/100)</f>
        <v>0</v>
      </c>
      <c r="N29" s="222">
        <v>1.0570200000000001</v>
      </c>
      <c r="O29" s="222">
        <f>ROUND(E29*N29,5)</f>
        <v>0.59658</v>
      </c>
      <c r="P29" s="222">
        <v>0</v>
      </c>
      <c r="Q29" s="222">
        <f>ROUND(E29*P29,5)</f>
        <v>0</v>
      </c>
      <c r="R29" s="222"/>
      <c r="S29" s="222"/>
      <c r="T29" s="223">
        <v>15.231</v>
      </c>
      <c r="U29" s="222">
        <f>ROUND(E29*T29,2)</f>
        <v>8.6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97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3"/>
      <c r="B30" s="219"/>
      <c r="C30" s="265" t="s">
        <v>133</v>
      </c>
      <c r="D30" s="224"/>
      <c r="E30" s="229">
        <v>304.68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110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3">
        <v>14</v>
      </c>
      <c r="B31" s="219" t="s">
        <v>134</v>
      </c>
      <c r="C31" s="264" t="s">
        <v>135</v>
      </c>
      <c r="D31" s="221" t="s">
        <v>128</v>
      </c>
      <c r="E31" s="228">
        <v>81.540000000000006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15</v>
      </c>
      <c r="M31" s="232">
        <f>G31*(1+L31/100)</f>
        <v>0</v>
      </c>
      <c r="N31" s="222">
        <v>5.0000000000000001E-4</v>
      </c>
      <c r="O31" s="222">
        <f>ROUND(E31*N31,5)</f>
        <v>4.0770000000000001E-2</v>
      </c>
      <c r="P31" s="222">
        <v>0</v>
      </c>
      <c r="Q31" s="222">
        <f>ROUND(E31*P31,5)</f>
        <v>0</v>
      </c>
      <c r="R31" s="222"/>
      <c r="S31" s="222"/>
      <c r="T31" s="223">
        <v>9.4E-2</v>
      </c>
      <c r="U31" s="222">
        <f>ROUND(E31*T31,2)</f>
        <v>7.66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97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13"/>
      <c r="B32" s="219"/>
      <c r="C32" s="265" t="s">
        <v>136</v>
      </c>
      <c r="D32" s="224"/>
      <c r="E32" s="229"/>
      <c r="F32" s="232"/>
      <c r="G32" s="232"/>
      <c r="H32" s="232"/>
      <c r="I32" s="232"/>
      <c r="J32" s="232"/>
      <c r="K32" s="232"/>
      <c r="L32" s="232"/>
      <c r="M32" s="232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110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13"/>
      <c r="B33" s="219"/>
      <c r="C33" s="265" t="s">
        <v>137</v>
      </c>
      <c r="D33" s="224"/>
      <c r="E33" s="229">
        <v>1377.9</v>
      </c>
      <c r="F33" s="232"/>
      <c r="G33" s="232"/>
      <c r="H33" s="232"/>
      <c r="I33" s="232"/>
      <c r="J33" s="232"/>
      <c r="K33" s="232"/>
      <c r="L33" s="232"/>
      <c r="M33" s="232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110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13">
        <v>15</v>
      </c>
      <c r="B34" s="219" t="s">
        <v>138</v>
      </c>
      <c r="C34" s="264" t="s">
        <v>139</v>
      </c>
      <c r="D34" s="221" t="s">
        <v>96</v>
      </c>
      <c r="E34" s="228">
        <v>4.6589999999999998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15</v>
      </c>
      <c r="M34" s="232">
        <f>G34*(1+L34/100)</f>
        <v>0</v>
      </c>
      <c r="N34" s="222">
        <v>2.5249999999999999</v>
      </c>
      <c r="O34" s="222">
        <f>ROUND(E34*N34,5)</f>
        <v>11.76398</v>
      </c>
      <c r="P34" s="222">
        <v>0</v>
      </c>
      <c r="Q34" s="222">
        <f>ROUND(E34*P34,5)</f>
        <v>0</v>
      </c>
      <c r="R34" s="222"/>
      <c r="S34" s="222"/>
      <c r="T34" s="223">
        <v>0.47699999999999998</v>
      </c>
      <c r="U34" s="222">
        <f>ROUND(E34*T34,2)</f>
        <v>2.2200000000000002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97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>
      <c r="A35" s="213"/>
      <c r="B35" s="219"/>
      <c r="C35" s="265" t="s">
        <v>140</v>
      </c>
      <c r="D35" s="224"/>
      <c r="E35" s="229"/>
      <c r="F35" s="232"/>
      <c r="G35" s="232"/>
      <c r="H35" s="232"/>
      <c r="I35" s="232"/>
      <c r="J35" s="232"/>
      <c r="K35" s="232"/>
      <c r="L35" s="232"/>
      <c r="M35" s="232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110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3"/>
      <c r="B36" s="219"/>
      <c r="C36" s="265" t="s">
        <v>141</v>
      </c>
      <c r="D36" s="224"/>
      <c r="E36" s="229">
        <v>1.623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110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>
      <c r="A37" s="213"/>
      <c r="B37" s="219"/>
      <c r="C37" s="265" t="s">
        <v>142</v>
      </c>
      <c r="D37" s="224"/>
      <c r="E37" s="229">
        <v>3.036</v>
      </c>
      <c r="F37" s="232"/>
      <c r="G37" s="232"/>
      <c r="H37" s="232"/>
      <c r="I37" s="232"/>
      <c r="J37" s="232"/>
      <c r="K37" s="232"/>
      <c r="L37" s="232"/>
      <c r="M37" s="232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110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13">
        <v>16</v>
      </c>
      <c r="B38" s="219" t="s">
        <v>126</v>
      </c>
      <c r="C38" s="264" t="s">
        <v>127</v>
      </c>
      <c r="D38" s="221" t="s">
        <v>128</v>
      </c>
      <c r="E38" s="228">
        <v>29.544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15</v>
      </c>
      <c r="M38" s="232">
        <f>G38*(1+L38/100)</f>
        <v>0</v>
      </c>
      <c r="N38" s="222">
        <v>3.9199999999999999E-2</v>
      </c>
      <c r="O38" s="222">
        <f>ROUND(E38*N38,5)</f>
        <v>1.15812</v>
      </c>
      <c r="P38" s="222">
        <v>0</v>
      </c>
      <c r="Q38" s="222">
        <f>ROUND(E38*P38,5)</f>
        <v>0</v>
      </c>
      <c r="R38" s="222"/>
      <c r="S38" s="222"/>
      <c r="T38" s="223">
        <v>1.6</v>
      </c>
      <c r="U38" s="222">
        <f>ROUND(E38*T38,2)</f>
        <v>47.27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97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13"/>
      <c r="B39" s="219"/>
      <c r="C39" s="265" t="s">
        <v>136</v>
      </c>
      <c r="D39" s="224"/>
      <c r="E39" s="229"/>
      <c r="F39" s="232"/>
      <c r="G39" s="232"/>
      <c r="H39" s="232"/>
      <c r="I39" s="232"/>
      <c r="J39" s="232"/>
      <c r="K39" s="232"/>
      <c r="L39" s="232"/>
      <c r="M39" s="232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110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13"/>
      <c r="B40" s="219"/>
      <c r="C40" s="265" t="s">
        <v>143</v>
      </c>
      <c r="D40" s="224"/>
      <c r="E40" s="229">
        <v>255.52</v>
      </c>
      <c r="F40" s="232"/>
      <c r="G40" s="232"/>
      <c r="H40" s="232"/>
      <c r="I40" s="232"/>
      <c r="J40" s="232"/>
      <c r="K40" s="232"/>
      <c r="L40" s="232"/>
      <c r="M40" s="232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110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13">
        <v>17</v>
      </c>
      <c r="B41" s="219" t="s">
        <v>129</v>
      </c>
      <c r="C41" s="264" t="s">
        <v>130</v>
      </c>
      <c r="D41" s="221" t="s">
        <v>128</v>
      </c>
      <c r="E41" s="228">
        <v>29.544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15</v>
      </c>
      <c r="M41" s="232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0.32</v>
      </c>
      <c r="U41" s="222">
        <f>ROUND(E41*T41,2)</f>
        <v>9.4499999999999993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97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3">
        <v>18</v>
      </c>
      <c r="B42" s="219" t="s">
        <v>144</v>
      </c>
      <c r="C42" s="264" t="s">
        <v>145</v>
      </c>
      <c r="D42" s="221" t="s">
        <v>96</v>
      </c>
      <c r="E42" s="228">
        <v>11.8368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15</v>
      </c>
      <c r="M42" s="232">
        <f>G42*(1+L42/100)</f>
        <v>0</v>
      </c>
      <c r="N42" s="222">
        <v>2.5249999999999999</v>
      </c>
      <c r="O42" s="222">
        <f>ROUND(E42*N42,5)</f>
        <v>29.887920000000001</v>
      </c>
      <c r="P42" s="222">
        <v>0</v>
      </c>
      <c r="Q42" s="222">
        <f>ROUND(E42*P42,5)</f>
        <v>0</v>
      </c>
      <c r="R42" s="222"/>
      <c r="S42" s="222"/>
      <c r="T42" s="223">
        <v>0.47699999999999998</v>
      </c>
      <c r="U42" s="222">
        <f>ROUND(E42*T42,2)</f>
        <v>5.65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97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13"/>
      <c r="B43" s="219"/>
      <c r="C43" s="265" t="s">
        <v>146</v>
      </c>
      <c r="D43" s="224"/>
      <c r="E43" s="229"/>
      <c r="F43" s="232"/>
      <c r="G43" s="232"/>
      <c r="H43" s="232"/>
      <c r="I43" s="232"/>
      <c r="J43" s="232"/>
      <c r="K43" s="232"/>
      <c r="L43" s="232"/>
      <c r="M43" s="232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110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13"/>
      <c r="B44" s="219"/>
      <c r="C44" s="265" t="s">
        <v>147</v>
      </c>
      <c r="D44" s="224"/>
      <c r="E44" s="229"/>
      <c r="F44" s="232"/>
      <c r="G44" s="232"/>
      <c r="H44" s="232"/>
      <c r="I44" s="232"/>
      <c r="J44" s="232"/>
      <c r="K44" s="232"/>
      <c r="L44" s="232"/>
      <c r="M44" s="232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110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13"/>
      <c r="B45" s="219"/>
      <c r="C45" s="265" t="s">
        <v>148</v>
      </c>
      <c r="D45" s="224"/>
      <c r="E45" s="229"/>
      <c r="F45" s="232"/>
      <c r="G45" s="232"/>
      <c r="H45" s="232"/>
      <c r="I45" s="232"/>
      <c r="J45" s="232"/>
      <c r="K45" s="232"/>
      <c r="L45" s="232"/>
      <c r="M45" s="232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110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3"/>
      <c r="B46" s="219"/>
      <c r="C46" s="265" t="s">
        <v>149</v>
      </c>
      <c r="D46" s="224"/>
      <c r="E46" s="229">
        <v>2.9133</v>
      </c>
      <c r="F46" s="232"/>
      <c r="G46" s="232"/>
      <c r="H46" s="232"/>
      <c r="I46" s="232"/>
      <c r="J46" s="232"/>
      <c r="K46" s="232"/>
      <c r="L46" s="232"/>
      <c r="M46" s="232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110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13"/>
      <c r="B47" s="219"/>
      <c r="C47" s="265" t="s">
        <v>150</v>
      </c>
      <c r="D47" s="224"/>
      <c r="E47" s="229">
        <v>4.806</v>
      </c>
      <c r="F47" s="232"/>
      <c r="G47" s="232"/>
      <c r="H47" s="232"/>
      <c r="I47" s="232"/>
      <c r="J47" s="232"/>
      <c r="K47" s="232"/>
      <c r="L47" s="232"/>
      <c r="M47" s="232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110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3"/>
      <c r="B48" s="219"/>
      <c r="C48" s="265" t="s">
        <v>151</v>
      </c>
      <c r="D48" s="224"/>
      <c r="E48" s="229"/>
      <c r="F48" s="232"/>
      <c r="G48" s="232"/>
      <c r="H48" s="232"/>
      <c r="I48" s="232"/>
      <c r="J48" s="232"/>
      <c r="K48" s="232"/>
      <c r="L48" s="232"/>
      <c r="M48" s="232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110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13"/>
      <c r="B49" s="219"/>
      <c r="C49" s="265" t="s">
        <v>152</v>
      </c>
      <c r="D49" s="224"/>
      <c r="E49" s="229"/>
      <c r="F49" s="232"/>
      <c r="G49" s="232"/>
      <c r="H49" s="232"/>
      <c r="I49" s="232"/>
      <c r="J49" s="232"/>
      <c r="K49" s="232"/>
      <c r="L49" s="232"/>
      <c r="M49" s="232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110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13"/>
      <c r="B50" s="219"/>
      <c r="C50" s="265" t="s">
        <v>153</v>
      </c>
      <c r="D50" s="224"/>
      <c r="E50" s="229">
        <v>1.4235</v>
      </c>
      <c r="F50" s="232"/>
      <c r="G50" s="232"/>
      <c r="H50" s="232"/>
      <c r="I50" s="232"/>
      <c r="J50" s="232"/>
      <c r="K50" s="232"/>
      <c r="L50" s="232"/>
      <c r="M50" s="232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110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13"/>
      <c r="B51" s="219"/>
      <c r="C51" s="265" t="s">
        <v>154</v>
      </c>
      <c r="D51" s="224"/>
      <c r="E51" s="229">
        <v>2.694</v>
      </c>
      <c r="F51" s="232"/>
      <c r="G51" s="232"/>
      <c r="H51" s="232"/>
      <c r="I51" s="232"/>
      <c r="J51" s="232"/>
      <c r="K51" s="232"/>
      <c r="L51" s="232"/>
      <c r="M51" s="232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110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13">
        <v>19</v>
      </c>
      <c r="B52" s="219" t="s">
        <v>155</v>
      </c>
      <c r="C52" s="264" t="s">
        <v>156</v>
      </c>
      <c r="D52" s="221" t="s">
        <v>157</v>
      </c>
      <c r="E52" s="228">
        <v>100.46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15</v>
      </c>
      <c r="M52" s="232">
        <f>G52*(1+L52/100)</f>
        <v>0</v>
      </c>
      <c r="N52" s="222">
        <v>7.77E-3</v>
      </c>
      <c r="O52" s="222">
        <f>ROUND(E52*N52,5)</f>
        <v>0.78056999999999999</v>
      </c>
      <c r="P52" s="222">
        <v>0</v>
      </c>
      <c r="Q52" s="222">
        <f>ROUND(E52*P52,5)</f>
        <v>0</v>
      </c>
      <c r="R52" s="222"/>
      <c r="S52" s="222"/>
      <c r="T52" s="223">
        <v>0.05</v>
      </c>
      <c r="U52" s="222">
        <f>ROUND(E52*T52,2)</f>
        <v>5.0199999999999996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97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13"/>
      <c r="B53" s="219"/>
      <c r="C53" s="265" t="s">
        <v>158</v>
      </c>
      <c r="D53" s="224"/>
      <c r="E53" s="229">
        <v>100.46</v>
      </c>
      <c r="F53" s="232"/>
      <c r="G53" s="232"/>
      <c r="H53" s="232"/>
      <c r="I53" s="232"/>
      <c r="J53" s="232"/>
      <c r="K53" s="232"/>
      <c r="L53" s="232"/>
      <c r="M53" s="232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110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13"/>
      <c r="B54" s="219"/>
      <c r="C54" s="265" t="s">
        <v>159</v>
      </c>
      <c r="D54" s="224"/>
      <c r="E54" s="229"/>
      <c r="F54" s="232"/>
      <c r="G54" s="232"/>
      <c r="H54" s="232"/>
      <c r="I54" s="232"/>
      <c r="J54" s="232"/>
      <c r="K54" s="232"/>
      <c r="L54" s="232"/>
      <c r="M54" s="232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110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13">
        <v>20</v>
      </c>
      <c r="B55" s="219" t="s">
        <v>160</v>
      </c>
      <c r="C55" s="264" t="s">
        <v>161</v>
      </c>
      <c r="D55" s="221" t="s">
        <v>128</v>
      </c>
      <c r="E55" s="228">
        <v>289.49439999999998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15</v>
      </c>
      <c r="M55" s="232">
        <f>G55*(1+L55/100)</f>
        <v>0</v>
      </c>
      <c r="N55" s="222">
        <v>3.916E-2</v>
      </c>
      <c r="O55" s="222">
        <f>ROUND(E55*N55,5)</f>
        <v>11.336600000000001</v>
      </c>
      <c r="P55" s="222">
        <v>0</v>
      </c>
      <c r="Q55" s="222">
        <f>ROUND(E55*P55,5)</f>
        <v>0</v>
      </c>
      <c r="R55" s="222"/>
      <c r="S55" s="222"/>
      <c r="T55" s="223">
        <v>1.05</v>
      </c>
      <c r="U55" s="222">
        <f>ROUND(E55*T55,2)</f>
        <v>303.97000000000003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97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13"/>
      <c r="B56" s="219"/>
      <c r="C56" s="265" t="s">
        <v>162</v>
      </c>
      <c r="D56" s="224"/>
      <c r="E56" s="229"/>
      <c r="F56" s="232"/>
      <c r="G56" s="232"/>
      <c r="H56" s="232"/>
      <c r="I56" s="232"/>
      <c r="J56" s="232"/>
      <c r="K56" s="232"/>
      <c r="L56" s="232"/>
      <c r="M56" s="232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110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13"/>
      <c r="B57" s="219"/>
      <c r="C57" s="265" t="s">
        <v>163</v>
      </c>
      <c r="D57" s="224"/>
      <c r="E57" s="229">
        <v>124.2332</v>
      </c>
      <c r="F57" s="232"/>
      <c r="G57" s="232"/>
      <c r="H57" s="232"/>
      <c r="I57" s="232"/>
      <c r="J57" s="232"/>
      <c r="K57" s="232"/>
      <c r="L57" s="232"/>
      <c r="M57" s="232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110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13"/>
      <c r="B58" s="219"/>
      <c r="C58" s="265" t="s">
        <v>164</v>
      </c>
      <c r="D58" s="224"/>
      <c r="E58" s="229">
        <v>59.2592</v>
      </c>
      <c r="F58" s="232"/>
      <c r="G58" s="232"/>
      <c r="H58" s="232"/>
      <c r="I58" s="232"/>
      <c r="J58" s="232"/>
      <c r="K58" s="232"/>
      <c r="L58" s="232"/>
      <c r="M58" s="232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110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>
      <c r="A59" s="213"/>
      <c r="B59" s="219"/>
      <c r="C59" s="265" t="s">
        <v>165</v>
      </c>
      <c r="D59" s="224"/>
      <c r="E59" s="229"/>
      <c r="F59" s="232"/>
      <c r="G59" s="232"/>
      <c r="H59" s="232"/>
      <c r="I59" s="232"/>
      <c r="J59" s="232"/>
      <c r="K59" s="232"/>
      <c r="L59" s="232"/>
      <c r="M59" s="232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110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13"/>
      <c r="B60" s="219"/>
      <c r="C60" s="265" t="s">
        <v>166</v>
      </c>
      <c r="D60" s="224"/>
      <c r="E60" s="229"/>
      <c r="F60" s="232"/>
      <c r="G60" s="232"/>
      <c r="H60" s="232"/>
      <c r="I60" s="232"/>
      <c r="J60" s="232"/>
      <c r="K60" s="232"/>
      <c r="L60" s="232"/>
      <c r="M60" s="232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110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13"/>
      <c r="B61" s="219"/>
      <c r="C61" s="265" t="s">
        <v>167</v>
      </c>
      <c r="D61" s="224"/>
      <c r="E61" s="229">
        <v>35.334000000000003</v>
      </c>
      <c r="F61" s="232"/>
      <c r="G61" s="232"/>
      <c r="H61" s="232"/>
      <c r="I61" s="232"/>
      <c r="J61" s="232"/>
      <c r="K61" s="232"/>
      <c r="L61" s="232"/>
      <c r="M61" s="232"/>
      <c r="N61" s="222"/>
      <c r="O61" s="222"/>
      <c r="P61" s="222"/>
      <c r="Q61" s="222"/>
      <c r="R61" s="222"/>
      <c r="S61" s="222"/>
      <c r="T61" s="223"/>
      <c r="U61" s="222"/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110</v>
      </c>
      <c r="AF61" s="212">
        <v>0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13"/>
      <c r="B62" s="219"/>
      <c r="C62" s="265" t="s">
        <v>168</v>
      </c>
      <c r="D62" s="224"/>
      <c r="E62" s="229"/>
      <c r="F62" s="232"/>
      <c r="G62" s="232"/>
      <c r="H62" s="232"/>
      <c r="I62" s="232"/>
      <c r="J62" s="232"/>
      <c r="K62" s="232"/>
      <c r="L62" s="232"/>
      <c r="M62" s="232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110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13"/>
      <c r="B63" s="219"/>
      <c r="C63" s="265" t="s">
        <v>169</v>
      </c>
      <c r="D63" s="224"/>
      <c r="E63" s="229">
        <v>70.668000000000006</v>
      </c>
      <c r="F63" s="232"/>
      <c r="G63" s="232"/>
      <c r="H63" s="232"/>
      <c r="I63" s="232"/>
      <c r="J63" s="232"/>
      <c r="K63" s="232"/>
      <c r="L63" s="232"/>
      <c r="M63" s="232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110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>
      <c r="A64" s="213">
        <v>21</v>
      </c>
      <c r="B64" s="219" t="s">
        <v>170</v>
      </c>
      <c r="C64" s="264" t="s">
        <v>171</v>
      </c>
      <c r="D64" s="221" t="s">
        <v>128</v>
      </c>
      <c r="E64" s="228">
        <v>289.49439999999998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15</v>
      </c>
      <c r="M64" s="232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0.32</v>
      </c>
      <c r="U64" s="222">
        <f>ROUND(E64*T64,2)</f>
        <v>92.64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97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13">
        <v>22</v>
      </c>
      <c r="B65" s="219" t="s">
        <v>172</v>
      </c>
      <c r="C65" s="264" t="s">
        <v>173</v>
      </c>
      <c r="D65" s="221" t="s">
        <v>96</v>
      </c>
      <c r="E65" s="228">
        <v>32.482799999999997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15</v>
      </c>
      <c r="M65" s="232">
        <f>G65*(1+L65/100)</f>
        <v>0</v>
      </c>
      <c r="N65" s="222">
        <v>2.5249999999999999</v>
      </c>
      <c r="O65" s="222">
        <f>ROUND(E65*N65,5)</f>
        <v>82.019069999999999</v>
      </c>
      <c r="P65" s="222">
        <v>0</v>
      </c>
      <c r="Q65" s="222">
        <f>ROUND(E65*P65,5)</f>
        <v>0</v>
      </c>
      <c r="R65" s="222"/>
      <c r="S65" s="222"/>
      <c r="T65" s="223">
        <v>0.47699999999999998</v>
      </c>
      <c r="U65" s="222">
        <f>ROUND(E65*T65,2)</f>
        <v>15.49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97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13"/>
      <c r="B66" s="219"/>
      <c r="C66" s="265" t="s">
        <v>174</v>
      </c>
      <c r="D66" s="224"/>
      <c r="E66" s="229"/>
      <c r="F66" s="232"/>
      <c r="G66" s="232"/>
      <c r="H66" s="232"/>
      <c r="I66" s="232"/>
      <c r="J66" s="232"/>
      <c r="K66" s="232"/>
      <c r="L66" s="232"/>
      <c r="M66" s="232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110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13"/>
      <c r="B67" s="219"/>
      <c r="C67" s="265" t="s">
        <v>175</v>
      </c>
      <c r="D67" s="224"/>
      <c r="E67" s="229">
        <v>275.8</v>
      </c>
      <c r="F67" s="232"/>
      <c r="G67" s="232"/>
      <c r="H67" s="232"/>
      <c r="I67" s="232"/>
      <c r="J67" s="232"/>
      <c r="K67" s="232"/>
      <c r="L67" s="232"/>
      <c r="M67" s="232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110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>
      <c r="A68" s="213">
        <v>23</v>
      </c>
      <c r="B68" s="219" t="s">
        <v>176</v>
      </c>
      <c r="C68" s="264" t="s">
        <v>177</v>
      </c>
      <c r="D68" s="221" t="s">
        <v>116</v>
      </c>
      <c r="E68" s="228">
        <v>1.6241000000000001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15</v>
      </c>
      <c r="M68" s="232">
        <f>G68*(1+L68/100)</f>
        <v>0</v>
      </c>
      <c r="N68" s="222">
        <v>1.0211600000000001</v>
      </c>
      <c r="O68" s="222">
        <f>ROUND(E68*N68,5)</f>
        <v>1.6584700000000001</v>
      </c>
      <c r="P68" s="222">
        <v>0</v>
      </c>
      <c r="Q68" s="222">
        <f>ROUND(E68*P68,5)</f>
        <v>0</v>
      </c>
      <c r="R68" s="222"/>
      <c r="S68" s="222"/>
      <c r="T68" s="223">
        <v>23.530999999999999</v>
      </c>
      <c r="U68" s="222">
        <f>ROUND(E68*T68,2)</f>
        <v>38.22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97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13"/>
      <c r="B69" s="219"/>
      <c r="C69" s="265" t="s">
        <v>178</v>
      </c>
      <c r="D69" s="224"/>
      <c r="E69" s="229"/>
      <c r="F69" s="232"/>
      <c r="G69" s="232"/>
      <c r="H69" s="232"/>
      <c r="I69" s="232"/>
      <c r="J69" s="232"/>
      <c r="K69" s="232"/>
      <c r="L69" s="232"/>
      <c r="M69" s="232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110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>
      <c r="A70" s="213"/>
      <c r="B70" s="219"/>
      <c r="C70" s="265" t="s">
        <v>179</v>
      </c>
      <c r="D70" s="224"/>
      <c r="E70" s="229">
        <v>1.6241000000000001</v>
      </c>
      <c r="F70" s="232"/>
      <c r="G70" s="232"/>
      <c r="H70" s="232"/>
      <c r="I70" s="232"/>
      <c r="J70" s="232"/>
      <c r="K70" s="232"/>
      <c r="L70" s="232"/>
      <c r="M70" s="232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110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>
      <c r="A71" s="213"/>
      <c r="B71" s="219"/>
      <c r="C71" s="265" t="s">
        <v>180</v>
      </c>
      <c r="D71" s="224"/>
      <c r="E71" s="229"/>
      <c r="F71" s="232"/>
      <c r="G71" s="232"/>
      <c r="H71" s="232"/>
      <c r="I71" s="232"/>
      <c r="J71" s="232"/>
      <c r="K71" s="232"/>
      <c r="L71" s="232"/>
      <c r="M71" s="232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110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13">
        <v>24</v>
      </c>
      <c r="B72" s="219" t="s">
        <v>181</v>
      </c>
      <c r="C72" s="264" t="s">
        <v>182</v>
      </c>
      <c r="D72" s="221" t="s">
        <v>183</v>
      </c>
      <c r="E72" s="228">
        <v>1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15</v>
      </c>
      <c r="M72" s="232">
        <f>G72*(1+L72/100)</f>
        <v>0</v>
      </c>
      <c r="N72" s="222">
        <v>1.0211600000000001</v>
      </c>
      <c r="O72" s="222">
        <f>ROUND(E72*N72,5)</f>
        <v>1.0211600000000001</v>
      </c>
      <c r="P72" s="222">
        <v>0</v>
      </c>
      <c r="Q72" s="222">
        <f>ROUND(E72*P72,5)</f>
        <v>0</v>
      </c>
      <c r="R72" s="222"/>
      <c r="S72" s="222"/>
      <c r="T72" s="223">
        <v>23.530999999999999</v>
      </c>
      <c r="U72" s="222">
        <f>ROUND(E72*T72,2)</f>
        <v>23.53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97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>
      <c r="A73" s="214" t="s">
        <v>92</v>
      </c>
      <c r="B73" s="220" t="s">
        <v>57</v>
      </c>
      <c r="C73" s="266" t="s">
        <v>58</v>
      </c>
      <c r="D73" s="225"/>
      <c r="E73" s="230"/>
      <c r="F73" s="233"/>
      <c r="G73" s="233">
        <f>SUMIF(AE74:AE77,"&lt;&gt;NOR",G74:G77)</f>
        <v>0</v>
      </c>
      <c r="H73" s="233"/>
      <c r="I73" s="233">
        <f>SUM(I74:I77)</f>
        <v>0</v>
      </c>
      <c r="J73" s="233"/>
      <c r="K73" s="233">
        <f>SUM(K74:K77)</f>
        <v>0</v>
      </c>
      <c r="L73" s="233"/>
      <c r="M73" s="233">
        <f>SUM(M74:M77)</f>
        <v>0</v>
      </c>
      <c r="N73" s="226"/>
      <c r="O73" s="226">
        <f>SUM(O74:O77)</f>
        <v>0</v>
      </c>
      <c r="P73" s="226"/>
      <c r="Q73" s="226">
        <f>SUM(Q74:Q77)</f>
        <v>0</v>
      </c>
      <c r="R73" s="226"/>
      <c r="S73" s="226"/>
      <c r="T73" s="227"/>
      <c r="U73" s="226">
        <f>SUM(U74:U77)</f>
        <v>53.26</v>
      </c>
      <c r="AE73" t="s">
        <v>93</v>
      </c>
    </row>
    <row r="74" spans="1:60" outlineLevel="1">
      <c r="A74" s="213">
        <v>25</v>
      </c>
      <c r="B74" s="219" t="s">
        <v>184</v>
      </c>
      <c r="C74" s="264" t="s">
        <v>185</v>
      </c>
      <c r="D74" s="221" t="s">
        <v>116</v>
      </c>
      <c r="E74" s="228">
        <v>168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15</v>
      </c>
      <c r="M74" s="232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0.317</v>
      </c>
      <c r="U74" s="222">
        <f>ROUND(E74*T74,2)</f>
        <v>53.26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97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13"/>
      <c r="B75" s="219"/>
      <c r="C75" s="265" t="s">
        <v>186</v>
      </c>
      <c r="D75" s="224"/>
      <c r="E75" s="229">
        <v>240</v>
      </c>
      <c r="F75" s="232"/>
      <c r="G75" s="232"/>
      <c r="H75" s="232"/>
      <c r="I75" s="232"/>
      <c r="J75" s="232"/>
      <c r="K75" s="232"/>
      <c r="L75" s="232"/>
      <c r="M75" s="232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110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13"/>
      <c r="B76" s="219"/>
      <c r="C76" s="265" t="s">
        <v>187</v>
      </c>
      <c r="D76" s="224"/>
      <c r="E76" s="229">
        <v>-10</v>
      </c>
      <c r="F76" s="232"/>
      <c r="G76" s="232"/>
      <c r="H76" s="232"/>
      <c r="I76" s="232"/>
      <c r="J76" s="232"/>
      <c r="K76" s="232"/>
      <c r="L76" s="232"/>
      <c r="M76" s="232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110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13"/>
      <c r="B77" s="219"/>
      <c r="C77" s="265" t="s">
        <v>188</v>
      </c>
      <c r="D77" s="224"/>
      <c r="E77" s="229">
        <v>-62</v>
      </c>
      <c r="F77" s="232"/>
      <c r="G77" s="232"/>
      <c r="H77" s="232"/>
      <c r="I77" s="232"/>
      <c r="J77" s="232"/>
      <c r="K77" s="232"/>
      <c r="L77" s="232"/>
      <c r="M77" s="232"/>
      <c r="N77" s="222"/>
      <c r="O77" s="222"/>
      <c r="P77" s="222"/>
      <c r="Q77" s="222"/>
      <c r="R77" s="222"/>
      <c r="S77" s="222"/>
      <c r="T77" s="223"/>
      <c r="U77" s="222"/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110</v>
      </c>
      <c r="AF77" s="212">
        <v>0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>
      <c r="A78" s="214" t="s">
        <v>92</v>
      </c>
      <c r="B78" s="220" t="s">
        <v>59</v>
      </c>
      <c r="C78" s="266" t="s">
        <v>60</v>
      </c>
      <c r="D78" s="225"/>
      <c r="E78" s="230"/>
      <c r="F78" s="233"/>
      <c r="G78" s="233">
        <f>SUMIF(AE79:AE86,"&lt;&gt;NOR",G79:G86)</f>
        <v>0</v>
      </c>
      <c r="H78" s="233"/>
      <c r="I78" s="233">
        <f>SUM(I79:I86)</f>
        <v>0</v>
      </c>
      <c r="J78" s="233"/>
      <c r="K78" s="233">
        <f>SUM(K79:K86)</f>
        <v>0</v>
      </c>
      <c r="L78" s="233"/>
      <c r="M78" s="233">
        <f>SUM(M79:M86)</f>
        <v>0</v>
      </c>
      <c r="N78" s="226"/>
      <c r="O78" s="226">
        <f>SUM(O79:O86)</f>
        <v>1.8327599999999999</v>
      </c>
      <c r="P78" s="226"/>
      <c r="Q78" s="226">
        <f>SUM(Q79:Q86)</f>
        <v>0</v>
      </c>
      <c r="R78" s="226"/>
      <c r="S78" s="226"/>
      <c r="T78" s="227"/>
      <c r="U78" s="226">
        <f>SUM(U79:U86)</f>
        <v>142.04999999999998</v>
      </c>
      <c r="AE78" t="s">
        <v>93</v>
      </c>
    </row>
    <row r="79" spans="1:60" ht="22.5" outlineLevel="1">
      <c r="A79" s="213">
        <v>26</v>
      </c>
      <c r="B79" s="219" t="s">
        <v>189</v>
      </c>
      <c r="C79" s="264" t="s">
        <v>190</v>
      </c>
      <c r="D79" s="221" t="s">
        <v>128</v>
      </c>
      <c r="E79" s="228">
        <v>169.85720000000001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15</v>
      </c>
      <c r="M79" s="232">
        <f>G79*(1+L79/100)</f>
        <v>0</v>
      </c>
      <c r="N79" s="222">
        <v>6.3000000000000003E-4</v>
      </c>
      <c r="O79" s="222">
        <f>ROUND(E79*N79,5)</f>
        <v>0.10700999999999999</v>
      </c>
      <c r="P79" s="222">
        <v>0</v>
      </c>
      <c r="Q79" s="222">
        <f>ROUND(E79*P79,5)</f>
        <v>0</v>
      </c>
      <c r="R79" s="222"/>
      <c r="S79" s="222"/>
      <c r="T79" s="223">
        <v>6.4000000000000001E-2</v>
      </c>
      <c r="U79" s="222">
        <f>ROUND(E79*T79,2)</f>
        <v>10.87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97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>
      <c r="A80" s="213"/>
      <c r="B80" s="219"/>
      <c r="C80" s="265" t="s">
        <v>191</v>
      </c>
      <c r="D80" s="224"/>
      <c r="E80" s="229"/>
      <c r="F80" s="232"/>
      <c r="G80" s="232"/>
      <c r="H80" s="232"/>
      <c r="I80" s="232"/>
      <c r="J80" s="232"/>
      <c r="K80" s="232"/>
      <c r="L80" s="232"/>
      <c r="M80" s="232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110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13"/>
      <c r="B81" s="219"/>
      <c r="C81" s="265" t="s">
        <v>192</v>
      </c>
      <c r="D81" s="224"/>
      <c r="E81" s="229">
        <v>115.49720000000001</v>
      </c>
      <c r="F81" s="232"/>
      <c r="G81" s="232"/>
      <c r="H81" s="232"/>
      <c r="I81" s="232"/>
      <c r="J81" s="232"/>
      <c r="K81" s="232"/>
      <c r="L81" s="232"/>
      <c r="M81" s="232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110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13"/>
      <c r="B82" s="219"/>
      <c r="C82" s="265" t="s">
        <v>193</v>
      </c>
      <c r="D82" s="224"/>
      <c r="E82" s="229"/>
      <c r="F82" s="232"/>
      <c r="G82" s="232"/>
      <c r="H82" s="232"/>
      <c r="I82" s="232"/>
      <c r="J82" s="232"/>
      <c r="K82" s="232"/>
      <c r="L82" s="232"/>
      <c r="M82" s="232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110</v>
      </c>
      <c r="AF82" s="212">
        <v>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13"/>
      <c r="B83" s="219"/>
      <c r="C83" s="265" t="s">
        <v>194</v>
      </c>
      <c r="D83" s="224"/>
      <c r="E83" s="229">
        <v>54.36</v>
      </c>
      <c r="F83" s="232"/>
      <c r="G83" s="232"/>
      <c r="H83" s="232"/>
      <c r="I83" s="232"/>
      <c r="J83" s="232"/>
      <c r="K83" s="232"/>
      <c r="L83" s="232"/>
      <c r="M83" s="232"/>
      <c r="N83" s="222"/>
      <c r="O83" s="222"/>
      <c r="P83" s="222"/>
      <c r="Q83" s="222"/>
      <c r="R83" s="222"/>
      <c r="S83" s="222"/>
      <c r="T83" s="223"/>
      <c r="U83" s="222"/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110</v>
      </c>
      <c r="AF83" s="212">
        <v>0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>
      <c r="A84" s="213">
        <v>27</v>
      </c>
      <c r="B84" s="219" t="s">
        <v>195</v>
      </c>
      <c r="C84" s="264" t="s">
        <v>196</v>
      </c>
      <c r="D84" s="221" t="s">
        <v>128</v>
      </c>
      <c r="E84" s="228">
        <v>169.85720000000001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15</v>
      </c>
      <c r="M84" s="232">
        <f>G84*(1+L84/100)</f>
        <v>0</v>
      </c>
      <c r="N84" s="222">
        <v>3.7799999999999999E-3</v>
      </c>
      <c r="O84" s="222">
        <f>ROUND(E84*N84,5)</f>
        <v>0.64205999999999996</v>
      </c>
      <c r="P84" s="222">
        <v>0</v>
      </c>
      <c r="Q84" s="222">
        <f>ROUND(E84*P84,5)</f>
        <v>0</v>
      </c>
      <c r="R84" s="222"/>
      <c r="S84" s="222"/>
      <c r="T84" s="223">
        <v>0.42403000000000002</v>
      </c>
      <c r="U84" s="222">
        <f>ROUND(E84*T84,2)</f>
        <v>72.02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104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>
      <c r="A85" s="213">
        <v>28</v>
      </c>
      <c r="B85" s="219" t="s">
        <v>197</v>
      </c>
      <c r="C85" s="264" t="s">
        <v>198</v>
      </c>
      <c r="D85" s="221" t="s">
        <v>128</v>
      </c>
      <c r="E85" s="228">
        <v>169.85720000000001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15</v>
      </c>
      <c r="M85" s="232">
        <f>G85*(1+L85/100)</f>
        <v>0</v>
      </c>
      <c r="N85" s="222">
        <v>6.3800000000000003E-3</v>
      </c>
      <c r="O85" s="222">
        <f>ROUND(E85*N85,5)</f>
        <v>1.08369</v>
      </c>
      <c r="P85" s="222">
        <v>0</v>
      </c>
      <c r="Q85" s="222">
        <f>ROUND(E85*P85,5)</f>
        <v>0</v>
      </c>
      <c r="R85" s="222"/>
      <c r="S85" s="222"/>
      <c r="T85" s="223">
        <v>0.32518999999999998</v>
      </c>
      <c r="U85" s="222">
        <f>ROUND(E85*T85,2)</f>
        <v>55.24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104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>
      <c r="A86" s="213">
        <v>29</v>
      </c>
      <c r="B86" s="219" t="s">
        <v>199</v>
      </c>
      <c r="C86" s="264" t="s">
        <v>200</v>
      </c>
      <c r="D86" s="221" t="s">
        <v>116</v>
      </c>
      <c r="E86" s="228">
        <v>2.5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15</v>
      </c>
      <c r="M86" s="232">
        <f>G86*(1+L86/100)</f>
        <v>0</v>
      </c>
      <c r="N86" s="222">
        <v>0</v>
      </c>
      <c r="O86" s="222">
        <f>ROUND(E86*N86,5)</f>
        <v>0</v>
      </c>
      <c r="P86" s="222">
        <v>0</v>
      </c>
      <c r="Q86" s="222">
        <f>ROUND(E86*P86,5)</f>
        <v>0</v>
      </c>
      <c r="R86" s="222"/>
      <c r="S86" s="222"/>
      <c r="T86" s="223">
        <v>1.5669999999999999</v>
      </c>
      <c r="U86" s="222">
        <f>ROUND(E86*T86,2)</f>
        <v>3.92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97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>
      <c r="A87" s="214" t="s">
        <v>92</v>
      </c>
      <c r="B87" s="220" t="s">
        <v>61</v>
      </c>
      <c r="C87" s="266" t="s">
        <v>62</v>
      </c>
      <c r="D87" s="225"/>
      <c r="E87" s="230"/>
      <c r="F87" s="233"/>
      <c r="G87" s="233">
        <f>SUMIF(AE88:AE90,"&lt;&gt;NOR",G88:G90)</f>
        <v>0</v>
      </c>
      <c r="H87" s="233"/>
      <c r="I87" s="233">
        <f>SUM(I88:I90)</f>
        <v>0</v>
      </c>
      <c r="J87" s="233"/>
      <c r="K87" s="233">
        <f>SUM(K88:K90)</f>
        <v>0</v>
      </c>
      <c r="L87" s="233"/>
      <c r="M87" s="233">
        <f>SUM(M88:M90)</f>
        <v>0</v>
      </c>
      <c r="N87" s="226"/>
      <c r="O87" s="226">
        <f>SUM(O88:O90)</f>
        <v>0</v>
      </c>
      <c r="P87" s="226"/>
      <c r="Q87" s="226">
        <f>SUM(Q88:Q90)</f>
        <v>0.42444999999999999</v>
      </c>
      <c r="R87" s="226"/>
      <c r="S87" s="226"/>
      <c r="T87" s="227"/>
      <c r="U87" s="226">
        <f>SUM(U88:U90)</f>
        <v>5.19</v>
      </c>
      <c r="AE87" t="s">
        <v>93</v>
      </c>
    </row>
    <row r="88" spans="1:60" ht="22.5" outlineLevel="1">
      <c r="A88" s="213">
        <v>30</v>
      </c>
      <c r="B88" s="219" t="s">
        <v>201</v>
      </c>
      <c r="C88" s="264" t="s">
        <v>202</v>
      </c>
      <c r="D88" s="221" t="s">
        <v>203</v>
      </c>
      <c r="E88" s="228">
        <v>13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15</v>
      </c>
      <c r="M88" s="232">
        <f>G88*(1+L88/100)</f>
        <v>0</v>
      </c>
      <c r="N88" s="222">
        <v>0</v>
      </c>
      <c r="O88" s="222">
        <f>ROUND(E88*N88,5)</f>
        <v>0</v>
      </c>
      <c r="P88" s="222">
        <v>3.2649999999999998E-2</v>
      </c>
      <c r="Q88" s="222">
        <f>ROUND(E88*P88,5)</f>
        <v>0.42444999999999999</v>
      </c>
      <c r="R88" s="222"/>
      <c r="S88" s="222"/>
      <c r="T88" s="223">
        <v>0.39893000000000001</v>
      </c>
      <c r="U88" s="222">
        <f>ROUND(E88*T88,2)</f>
        <v>5.19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97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>
      <c r="A89" s="213"/>
      <c r="B89" s="219"/>
      <c r="C89" s="265" t="s">
        <v>204</v>
      </c>
      <c r="D89" s="224"/>
      <c r="E89" s="229">
        <v>16</v>
      </c>
      <c r="F89" s="232"/>
      <c r="G89" s="232"/>
      <c r="H89" s="232"/>
      <c r="I89" s="232"/>
      <c r="J89" s="232"/>
      <c r="K89" s="232"/>
      <c r="L89" s="232"/>
      <c r="M89" s="232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110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>
      <c r="A90" s="213"/>
      <c r="B90" s="219"/>
      <c r="C90" s="265" t="s">
        <v>205</v>
      </c>
      <c r="D90" s="224"/>
      <c r="E90" s="229">
        <v>-3</v>
      </c>
      <c r="F90" s="232"/>
      <c r="G90" s="232"/>
      <c r="H90" s="232"/>
      <c r="I90" s="232"/>
      <c r="J90" s="232"/>
      <c r="K90" s="232"/>
      <c r="L90" s="232"/>
      <c r="M90" s="232"/>
      <c r="N90" s="222"/>
      <c r="O90" s="222"/>
      <c r="P90" s="222"/>
      <c r="Q90" s="222"/>
      <c r="R90" s="222"/>
      <c r="S90" s="222"/>
      <c r="T90" s="223"/>
      <c r="U90" s="222"/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110</v>
      </c>
      <c r="AF90" s="212">
        <v>0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>
      <c r="A91" s="214" t="s">
        <v>92</v>
      </c>
      <c r="B91" s="220" t="s">
        <v>63</v>
      </c>
      <c r="C91" s="266" t="s">
        <v>64</v>
      </c>
      <c r="D91" s="225"/>
      <c r="E91" s="230"/>
      <c r="F91" s="233"/>
      <c r="G91" s="233">
        <f>SUMIF(AE92:AE94,"&lt;&gt;NOR",G92:G94)</f>
        <v>0</v>
      </c>
      <c r="H91" s="233"/>
      <c r="I91" s="233">
        <f>SUM(I92:I94)</f>
        <v>0</v>
      </c>
      <c r="J91" s="233"/>
      <c r="K91" s="233">
        <f>SUM(K92:K94)</f>
        <v>0</v>
      </c>
      <c r="L91" s="233"/>
      <c r="M91" s="233">
        <f>SUM(M92:M94)</f>
        <v>0</v>
      </c>
      <c r="N91" s="226"/>
      <c r="O91" s="226">
        <f>SUM(O92:O94)</f>
        <v>1.8000000000000001E-4</v>
      </c>
      <c r="P91" s="226"/>
      <c r="Q91" s="226">
        <f>SUM(Q92:Q94)</f>
        <v>0</v>
      </c>
      <c r="R91" s="226"/>
      <c r="S91" s="226"/>
      <c r="T91" s="227"/>
      <c r="U91" s="226">
        <f>SUM(U92:U94)</f>
        <v>0.57000000000000006</v>
      </c>
      <c r="AE91" t="s">
        <v>93</v>
      </c>
    </row>
    <row r="92" spans="1:60" ht="22.5" outlineLevel="1">
      <c r="A92" s="213">
        <v>31</v>
      </c>
      <c r="B92" s="219" t="s">
        <v>206</v>
      </c>
      <c r="C92" s="264" t="s">
        <v>207</v>
      </c>
      <c r="D92" s="221" t="s">
        <v>203</v>
      </c>
      <c r="E92" s="228">
        <v>1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15</v>
      </c>
      <c r="M92" s="232">
        <f>G92*(1+L92/100)</f>
        <v>0</v>
      </c>
      <c r="N92" s="222">
        <v>6.0000000000000002E-5</v>
      </c>
      <c r="O92" s="222">
        <f>ROUND(E92*N92,5)</f>
        <v>6.0000000000000002E-5</v>
      </c>
      <c r="P92" s="222">
        <v>0</v>
      </c>
      <c r="Q92" s="222">
        <f>ROUND(E92*P92,5)</f>
        <v>0</v>
      </c>
      <c r="R92" s="222"/>
      <c r="S92" s="222"/>
      <c r="T92" s="223">
        <v>0.19</v>
      </c>
      <c r="U92" s="222">
        <f>ROUND(E92*T92,2)</f>
        <v>0.19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97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2.5" outlineLevel="1">
      <c r="A93" s="213">
        <v>32</v>
      </c>
      <c r="B93" s="219" t="s">
        <v>206</v>
      </c>
      <c r="C93" s="264" t="s">
        <v>208</v>
      </c>
      <c r="D93" s="221" t="s">
        <v>203</v>
      </c>
      <c r="E93" s="228">
        <v>1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15</v>
      </c>
      <c r="M93" s="232">
        <f>G93*(1+L93/100)</f>
        <v>0</v>
      </c>
      <c r="N93" s="222">
        <v>6.0000000000000002E-5</v>
      </c>
      <c r="O93" s="222">
        <f>ROUND(E93*N93,5)</f>
        <v>6.0000000000000002E-5</v>
      </c>
      <c r="P93" s="222">
        <v>0</v>
      </c>
      <c r="Q93" s="222">
        <f>ROUND(E93*P93,5)</f>
        <v>0</v>
      </c>
      <c r="R93" s="222"/>
      <c r="S93" s="222"/>
      <c r="T93" s="223">
        <v>0.19</v>
      </c>
      <c r="U93" s="222">
        <f>ROUND(E93*T93,2)</f>
        <v>0.19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97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>
      <c r="A94" s="213">
        <v>33</v>
      </c>
      <c r="B94" s="219" t="s">
        <v>206</v>
      </c>
      <c r="C94" s="264" t="s">
        <v>209</v>
      </c>
      <c r="D94" s="221" t="s">
        <v>203</v>
      </c>
      <c r="E94" s="228">
        <v>1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15</v>
      </c>
      <c r="M94" s="232">
        <f>G94*(1+L94/100)</f>
        <v>0</v>
      </c>
      <c r="N94" s="222">
        <v>6.0000000000000002E-5</v>
      </c>
      <c r="O94" s="222">
        <f>ROUND(E94*N94,5)</f>
        <v>6.0000000000000002E-5</v>
      </c>
      <c r="P94" s="222">
        <v>0</v>
      </c>
      <c r="Q94" s="222">
        <f>ROUND(E94*P94,5)</f>
        <v>0</v>
      </c>
      <c r="R94" s="222"/>
      <c r="S94" s="222"/>
      <c r="T94" s="223">
        <v>0.19</v>
      </c>
      <c r="U94" s="222">
        <f>ROUND(E94*T94,2)</f>
        <v>0.19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97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>
      <c r="A95" s="214" t="s">
        <v>92</v>
      </c>
      <c r="B95" s="220" t="s">
        <v>65</v>
      </c>
      <c r="C95" s="266" t="s">
        <v>26</v>
      </c>
      <c r="D95" s="225"/>
      <c r="E95" s="230"/>
      <c r="F95" s="233"/>
      <c r="G95" s="233">
        <f>SUMIF(AE96:AE96,"&lt;&gt;NOR",G96:G96)</f>
        <v>0</v>
      </c>
      <c r="H95" s="233"/>
      <c r="I95" s="233">
        <f>SUM(I96:I96)</f>
        <v>0</v>
      </c>
      <c r="J95" s="233"/>
      <c r="K95" s="233">
        <f>SUM(K96:K96)</f>
        <v>0</v>
      </c>
      <c r="L95" s="233"/>
      <c r="M95" s="233">
        <f>SUM(M96:M96)</f>
        <v>0</v>
      </c>
      <c r="N95" s="226"/>
      <c r="O95" s="226">
        <f>SUM(O96:O96)</f>
        <v>0</v>
      </c>
      <c r="P95" s="226"/>
      <c r="Q95" s="226">
        <f>SUM(Q96:Q96)</f>
        <v>0</v>
      </c>
      <c r="R95" s="226"/>
      <c r="S95" s="226"/>
      <c r="T95" s="227"/>
      <c r="U95" s="226">
        <f>SUM(U96:U96)</f>
        <v>0</v>
      </c>
      <c r="AE95" t="s">
        <v>93</v>
      </c>
    </row>
    <row r="96" spans="1:60" outlineLevel="1">
      <c r="A96" s="242">
        <v>34</v>
      </c>
      <c r="B96" s="243" t="s">
        <v>210</v>
      </c>
      <c r="C96" s="267" t="s">
        <v>211</v>
      </c>
      <c r="D96" s="244" t="s">
        <v>203</v>
      </c>
      <c r="E96" s="245">
        <v>16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15</v>
      </c>
      <c r="M96" s="247">
        <f>G96*(1+L96/100)</f>
        <v>0</v>
      </c>
      <c r="N96" s="248">
        <v>0</v>
      </c>
      <c r="O96" s="248">
        <f>ROUND(E96*N96,5)</f>
        <v>0</v>
      </c>
      <c r="P96" s="248">
        <v>0</v>
      </c>
      <c r="Q96" s="248">
        <f>ROUND(E96*P96,5)</f>
        <v>0</v>
      </c>
      <c r="R96" s="248"/>
      <c r="S96" s="248"/>
      <c r="T96" s="249">
        <v>0</v>
      </c>
      <c r="U96" s="248">
        <f>ROUND(E96*T96,2)</f>
        <v>0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97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31">
      <c r="A97" s="6"/>
      <c r="B97" s="7" t="s">
        <v>212</v>
      </c>
      <c r="C97" s="268" t="s">
        <v>212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v>15</v>
      </c>
      <c r="AD97">
        <v>21</v>
      </c>
    </row>
    <row r="98" spans="1:31">
      <c r="A98" s="250"/>
      <c r="B98" s="251">
        <v>26</v>
      </c>
      <c r="C98" s="269" t="s">
        <v>212</v>
      </c>
      <c r="D98" s="252"/>
      <c r="E98" s="252"/>
      <c r="F98" s="252"/>
      <c r="G98" s="263">
        <f>G8+G21+G73+G78+G87+G91+G95</f>
        <v>0</v>
      </c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C98">
        <f>SUMIF(L7:L96,AC97,G7:G96)</f>
        <v>0</v>
      </c>
      <c r="AD98">
        <f>SUMIF(L7:L96,AD97,G7:G96)</f>
        <v>0</v>
      </c>
      <c r="AE98" t="s">
        <v>213</v>
      </c>
    </row>
    <row r="99" spans="1:31">
      <c r="A99" s="6"/>
      <c r="B99" s="7" t="s">
        <v>212</v>
      </c>
      <c r="C99" s="268" t="s">
        <v>212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>
      <c r="A100" s="6"/>
      <c r="B100" s="7" t="s">
        <v>212</v>
      </c>
      <c r="C100" s="268" t="s">
        <v>212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A101" s="253">
        <v>33</v>
      </c>
      <c r="B101" s="253"/>
      <c r="C101" s="270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>
      <c r="A102" s="254"/>
      <c r="B102" s="255"/>
      <c r="C102" s="271"/>
      <c r="D102" s="255"/>
      <c r="E102" s="255"/>
      <c r="F102" s="255"/>
      <c r="G102" s="25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E102" t="s">
        <v>214</v>
      </c>
    </row>
    <row r="103" spans="1:31">
      <c r="A103" s="257"/>
      <c r="B103" s="258"/>
      <c r="C103" s="272"/>
      <c r="D103" s="258"/>
      <c r="E103" s="258"/>
      <c r="F103" s="258"/>
      <c r="G103" s="259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>
      <c r="A104" s="257"/>
      <c r="B104" s="258"/>
      <c r="C104" s="272"/>
      <c r="D104" s="258"/>
      <c r="E104" s="258"/>
      <c r="F104" s="258"/>
      <c r="G104" s="259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>
      <c r="A105" s="257"/>
      <c r="B105" s="258"/>
      <c r="C105" s="272"/>
      <c r="D105" s="258"/>
      <c r="E105" s="258"/>
      <c r="F105" s="258"/>
      <c r="G105" s="259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>
      <c r="A106" s="260"/>
      <c r="B106" s="261"/>
      <c r="C106" s="273"/>
      <c r="D106" s="261"/>
      <c r="E106" s="261"/>
      <c r="F106" s="261"/>
      <c r="G106" s="262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31">
      <c r="A107" s="6"/>
      <c r="B107" s="7" t="s">
        <v>212</v>
      </c>
      <c r="C107" s="268" t="s">
        <v>212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31">
      <c r="C108" s="274"/>
      <c r="AE108" t="s">
        <v>215</v>
      </c>
    </row>
  </sheetData>
  <mergeCells count="6">
    <mergeCell ref="A1:G1"/>
    <mergeCell ref="C2:G2"/>
    <mergeCell ref="C3:G3"/>
    <mergeCell ref="C4:G4"/>
    <mergeCell ref="A101:C101"/>
    <mergeCell ref="A102:G10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Jarda</cp:lastModifiedBy>
  <cp:lastPrinted>2014-02-28T09:52:57Z</cp:lastPrinted>
  <dcterms:created xsi:type="dcterms:W3CDTF">2009-04-08T07:15:50Z</dcterms:created>
  <dcterms:modified xsi:type="dcterms:W3CDTF">2019-07-11T12:00:25Z</dcterms:modified>
</cp:coreProperties>
</file>